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FS" sheetId="1" r:id="rId1"/>
    <sheet name="Asset Register" sheetId="2" r:id="rId2"/>
    <sheet name="Budget" sheetId="3" r:id="rId3"/>
    <sheet name="BR" sheetId="4" r:id="rId4"/>
  </sheets>
  <definedNames/>
  <calcPr fullCalcOnLoad="1"/>
</workbook>
</file>

<file path=xl/sharedStrings.xml><?xml version="1.0" encoding="utf-8"?>
<sst xmlns="http://schemas.openxmlformats.org/spreadsheetml/2006/main" count="838" uniqueCount="349">
  <si>
    <t>ev‡RU</t>
  </si>
  <si>
    <t>ms¯’vcb</t>
  </si>
  <si>
    <t>Ab¨vb¨</t>
  </si>
  <si>
    <t>Dbœqb</t>
  </si>
  <si>
    <t>weeiY</t>
  </si>
  <si>
    <t>‡gvU</t>
  </si>
  <si>
    <t>bvg</t>
  </si>
  <si>
    <t>BRviv</t>
  </si>
  <si>
    <t>Rjgnvj</t>
  </si>
  <si>
    <t>wbeÜb Ki</t>
  </si>
  <si>
    <t>miKvix</t>
  </si>
  <si>
    <t>‡Pqvig¨vb</t>
  </si>
  <si>
    <t>wk¶v</t>
  </si>
  <si>
    <t>AwWU</t>
  </si>
  <si>
    <t>UvKv</t>
  </si>
  <si>
    <t>nvU evRvi</t>
  </si>
  <si>
    <t>evrmwiK wnmve weeiYx</t>
  </si>
  <si>
    <t>Ki I ‡iU</t>
  </si>
  <si>
    <t>hvbevnb (gUihvb e¨ZxZ)</t>
  </si>
  <si>
    <t>jvB‡mÝ I cviwgU wd</t>
  </si>
  <si>
    <t>m¤úwËi fvov I jvfRwbZ wd</t>
  </si>
  <si>
    <t>miKvix Aby`vb-ms¯’vcb</t>
  </si>
  <si>
    <t>miKvix Aby`vb-Dbœqb</t>
  </si>
  <si>
    <t>¯’vbxq miKvi-‡Rjv cwil` Aby`vb</t>
  </si>
  <si>
    <t>¯’vbxq miKvi-Dc‡Rjv cwil` Aby`vb</t>
  </si>
  <si>
    <t>mvaviY ms¯’vcb</t>
  </si>
  <si>
    <t>AMÖxg</t>
  </si>
  <si>
    <t>mgvcbx †Ri Qvov †gvU LiP</t>
  </si>
  <si>
    <t>c`ex</t>
  </si>
  <si>
    <t>Ki I †iU</t>
  </si>
  <si>
    <t>emZ evox</t>
  </si>
  <si>
    <t>e¨emv, †ckv I RxweKv</t>
  </si>
  <si>
    <t>we‡bv`bg~jK Abyôvb</t>
  </si>
  <si>
    <t>‡gvU UvKv</t>
  </si>
  <si>
    <t>wewea - Ab¨vb¨ e¨q</t>
  </si>
  <si>
    <t>wewea - AwMÖg</t>
  </si>
  <si>
    <t>¯’vbxq miKvi</t>
  </si>
  <si>
    <t xml:space="preserve">cÖvwß </t>
  </si>
  <si>
    <t>cÖK…Z</t>
  </si>
  <si>
    <t>¯’vqx m¤ú` Ges AeKvVv‡gv †iwRóvi</t>
  </si>
  <si>
    <t>g~j¨</t>
  </si>
  <si>
    <t>Ab¨vb¨ cÖvwß</t>
  </si>
  <si>
    <t xml:space="preserve">e¨vsK </t>
  </si>
  <si>
    <t>bM`</t>
  </si>
  <si>
    <t>m`m¨</t>
  </si>
  <si>
    <t>cÖviw¤¢K †Ri</t>
  </si>
  <si>
    <t xml:space="preserve">mvavib ms¯’vcb  </t>
  </si>
  <si>
    <t>Ab¨vb¨ e¨q</t>
  </si>
  <si>
    <t>mgvcbx †Ri</t>
  </si>
  <si>
    <t>µwgK bs</t>
  </si>
  <si>
    <t>miKvix Aby`vb-f~wg n¯ÍvšÍi Ki (1%)</t>
  </si>
  <si>
    <t>miKvix Aby`vb- f~wg n¯ÍvšÍi Ki (1%)</t>
  </si>
  <si>
    <t>gšÍe¨</t>
  </si>
  <si>
    <t>Znwe‡ji Drm</t>
  </si>
  <si>
    <t xml:space="preserve">me©‡kl i¶Yv‡e¶‡Yi ZvwiL </t>
  </si>
  <si>
    <t xml:space="preserve"> cieZx© i¶Yv‡e¶‡Yi ZvwiL </t>
  </si>
  <si>
    <t>Dc‡Rjv cwil` Aby`vb</t>
  </si>
  <si>
    <t xml:space="preserve">‡gvevBj </t>
  </si>
  <si>
    <t>cwil‡`i cÖvwß-e¨‡qi wnmve weeiYx cÖ¯‘Z Kiv nBqv‡Q wb‡¤§v³ Z_¨ nB‡Z t</t>
  </si>
  <si>
    <t>‡dix NvU</t>
  </si>
  <si>
    <t>KvweLv</t>
  </si>
  <si>
    <t>miKvix Aby`vb- Dbœqb</t>
  </si>
  <si>
    <t>miKvix Aby`vb- ms¯’vcb</t>
  </si>
  <si>
    <t>¯’vbxq miKvi- ‡Rjv cwil` Aby`vb</t>
  </si>
  <si>
    <t>UxKv</t>
  </si>
  <si>
    <t>wUAvi</t>
  </si>
  <si>
    <t>‡Rjv cwil`</t>
  </si>
  <si>
    <t>me©‡gvU</t>
  </si>
  <si>
    <t>erm‡ii cÖviw¤¢K †Rit</t>
  </si>
  <si>
    <t>1.</t>
  </si>
  <si>
    <t>B-‡gBj</t>
  </si>
  <si>
    <t>2.</t>
  </si>
  <si>
    <t>K. bM`/e¨vs‡Ki †jb‡`b|</t>
  </si>
  <si>
    <t>L. miKvix †UªRvix e¨vs‡Ki †jb‡`b|</t>
  </si>
  <si>
    <t>M. cÖvwß I e¨q h_v - (1) Kv‡Ri wewbg‡q Lv`¨ (KvweLv), (2)  Ab¨vb¨ miKvix cÖwZôvb nB‡Z cÖvß m¤cwË|</t>
  </si>
  <si>
    <t>3.</t>
  </si>
  <si>
    <t>4.</t>
  </si>
  <si>
    <t>5.</t>
  </si>
  <si>
    <t>6.</t>
  </si>
  <si>
    <t>‡m‡µUvix I Ab¨vb¨ Kg©Pvix‡`i †eZb I fvZv</t>
  </si>
  <si>
    <t>7.</t>
  </si>
  <si>
    <t>KvweUv</t>
  </si>
  <si>
    <t>bb I‡qR</t>
  </si>
  <si>
    <t>8.</t>
  </si>
  <si>
    <t>9.</t>
  </si>
  <si>
    <t>10.</t>
  </si>
  <si>
    <t>11.</t>
  </si>
  <si>
    <t>Rb¥ wbeÜb wd</t>
  </si>
  <si>
    <t>12.</t>
  </si>
  <si>
    <t>fzwg n¯ÍvšÍi Ki (1%)</t>
  </si>
  <si>
    <t>13.</t>
  </si>
  <si>
    <t>14.</t>
  </si>
  <si>
    <t>15.</t>
  </si>
  <si>
    <t>16.</t>
  </si>
  <si>
    <t>17.</t>
  </si>
  <si>
    <t>18.</t>
  </si>
  <si>
    <t>19.</t>
  </si>
  <si>
    <t>K) e¨vsK</t>
  </si>
  <si>
    <t>L) bM`</t>
  </si>
  <si>
    <t>20.</t>
  </si>
  <si>
    <t xml:space="preserve">Dbœqb Znwe‡ji cÖvwß - e¨q we‡k­lY </t>
  </si>
  <si>
    <t>Dc‡Rjv cwil`</t>
  </si>
  <si>
    <t>wUKv</t>
  </si>
  <si>
    <t>miKvix Aby`vb</t>
  </si>
  <si>
    <t>5</t>
  </si>
  <si>
    <t>6</t>
  </si>
  <si>
    <t>7</t>
  </si>
  <si>
    <t>8</t>
  </si>
  <si>
    <t>9</t>
  </si>
  <si>
    <t>10</t>
  </si>
  <si>
    <t>e¨q</t>
  </si>
  <si>
    <t>11</t>
  </si>
  <si>
    <t>12</t>
  </si>
  <si>
    <t>13</t>
  </si>
  <si>
    <t>14</t>
  </si>
  <si>
    <t>15</t>
  </si>
  <si>
    <t>16</t>
  </si>
  <si>
    <t>17</t>
  </si>
  <si>
    <t>19</t>
  </si>
  <si>
    <t>21.</t>
  </si>
  <si>
    <t>ev‡RU I cÖK…Z</t>
  </si>
  <si>
    <t>cv_©K¨ +/-</t>
  </si>
  <si>
    <t>Dbœqb Znwejt</t>
  </si>
  <si>
    <t>‡Rjv cwil` Aby`vb</t>
  </si>
  <si>
    <t>wbg©vY ev µ‡qi ZvwiL</t>
  </si>
  <si>
    <t>e¨wqZ A‡_©i cwigvY</t>
  </si>
  <si>
    <t xml:space="preserve">i¶Yv‡e¶‡Y e¨wqZ A‡_©i Drm  </t>
  </si>
  <si>
    <t>weeiYx</t>
  </si>
  <si>
    <t>L. we‡qvM (-)</t>
  </si>
  <si>
    <t>‡PK bv¤^vi</t>
  </si>
  <si>
    <t>‡PK Bmy¨i ZvwiL</t>
  </si>
  <si>
    <t>ZvwiL</t>
  </si>
  <si>
    <t>‡c‡g›U AW©vi bs</t>
  </si>
  <si>
    <t>UvKvi cwigvY</t>
  </si>
  <si>
    <t>M. †hvM (+)</t>
  </si>
  <si>
    <t>e¨vsK wnmve mgš^q weeiYx</t>
  </si>
  <si>
    <t>GjwRGmwc dvÛ †diZ</t>
  </si>
  <si>
    <t>Ab¨vb¨ dvÛ †diZ</t>
  </si>
  <si>
    <t>‡hvMv‡hvM</t>
  </si>
  <si>
    <t>¯^v¯’¨</t>
  </si>
  <si>
    <t>cvwb mieivn</t>
  </si>
  <si>
    <t>cÖvK…wZK m¤ú` e¨e¯’vcbv</t>
  </si>
  <si>
    <t>K…wl I evRvi</t>
  </si>
  <si>
    <t>cqtwb®‹vkb Ges eR©¨ e¨e¯’vcbv</t>
  </si>
  <si>
    <t>gvbe m¤ú` Dbœqb</t>
  </si>
  <si>
    <t>GjwRGmwc dvÛ †diZ nB‡Z e¨q</t>
  </si>
  <si>
    <t>Ab¨vb¨ dvÛ †diZ nB‡Z e¨q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</si>
  <si>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</si>
  <si>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</si>
  <si>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</si>
  <si>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</si>
  <si>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</si>
  <si>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</si>
  <si>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</si>
  <si>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</si>
  <si>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</si>
  <si>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BDwc dig-8 (bZzb 31.03.2015)</t>
  </si>
  <si>
    <t>msiwÿZ m`m¨</t>
  </si>
  <si>
    <t>we‡bv`b Ki- wm‡bgv</t>
  </si>
  <si>
    <t>we‡bv`b Ki- hvÎv, bvUK I Ab¨vb¨</t>
  </si>
  <si>
    <t>‡Pqvig¨vb I m`m¨‡`i m¤§vbx</t>
  </si>
  <si>
    <t>¯’vbxq miKvi- Dc‡Rjv cwil` Aby`vb</t>
  </si>
  <si>
    <t>Ki Av`vq eve` e¨q</t>
  </si>
  <si>
    <t>wcÖw›Us Ges †÷kbvix</t>
  </si>
  <si>
    <t>WvK I Zvi</t>
  </si>
  <si>
    <t>we`y¨r ej</t>
  </si>
  <si>
    <t>Awdm iÿYv‡eÿY</t>
  </si>
  <si>
    <t>BDwc mwPe</t>
  </si>
  <si>
    <t>BDwc gwnjv m`m¨</t>
  </si>
  <si>
    <t>BDwc ‡Pqvig¨vb</t>
  </si>
  <si>
    <t>¯^vÿit</t>
  </si>
  <si>
    <t>GB erm‡i BDwbqb cwil‡`i Kg©KZ©v‡`i ZvwjKv t</t>
  </si>
  <si>
    <t>wnmve msµvšÍ ¸iyZ¡c~Y© bxwZgvjv</t>
  </si>
  <si>
    <t>evrmwiK Avw_©K weeiYxi UxKv</t>
  </si>
  <si>
    <t>(eZ©gvb erm‡ii cÖvwß weeiY I ¯§viK bs wjwL‡Z nB‡e)</t>
  </si>
  <si>
    <t>(eZ©gvb erm‡i GjwRGmwc nB‡Z cÖvß wewewR I wcwewRmn Ab¨vb¨ miKvix Aby`vb cÖvwß weeiY I ¯§viK bs wjwL‡Z nB‡e)</t>
  </si>
  <si>
    <t>2013-2014</t>
  </si>
  <si>
    <t>Dbœqb KvR - ‡hvMv‡hvM</t>
  </si>
  <si>
    <t>Dbœqb KvR - ¯^v¯’¨</t>
  </si>
  <si>
    <t>Dbœqb KvR - cvwb mieivn</t>
  </si>
  <si>
    <t>Dbœqb KvR - wk¶v</t>
  </si>
  <si>
    <t>Dbœqb KvR - cÖvK…wZK m¤ú` e¨e¯’vcbv</t>
  </si>
  <si>
    <t>Dbœqb KvR - K…wl I evRvi</t>
  </si>
  <si>
    <t>Dbœqb KvR - cqtwb®‹vkb Ges eR©¨ e¨e¯’vcbv</t>
  </si>
  <si>
    <t>Dbœqb KvR - gvbe m¤ú` Dbœqb</t>
  </si>
  <si>
    <t>22.</t>
  </si>
  <si>
    <t>Dbœqb KvR - Ab¨vb¨</t>
  </si>
  <si>
    <t>(GjwRGmwc dv‡Ûi 10% mÿgZv e„w× msµvšÍ e¨‡qi weeiY GLv‡b wjwL‡Z nB‡e)</t>
  </si>
  <si>
    <t>23.</t>
  </si>
  <si>
    <t>wkÿv</t>
  </si>
  <si>
    <t>24.</t>
  </si>
  <si>
    <t>25.</t>
  </si>
  <si>
    <t>26.</t>
  </si>
  <si>
    <t>27.</t>
  </si>
  <si>
    <t>28.</t>
  </si>
  <si>
    <t>GjwRGmwc*</t>
  </si>
  <si>
    <t xml:space="preserve">wbR¯^** </t>
  </si>
  <si>
    <t>fzwg n¯ÍvšÍi Ki 1%**</t>
  </si>
  <si>
    <t>Rb¥ I g„Zz¨ wbeÜb**</t>
  </si>
  <si>
    <t>* c~e©Zb ermi Ae¨eüZ †Ri (GjwRGmwc dvÛ †diZ)</t>
  </si>
  <si>
    <t>** c~e©Zb ermi Ae¨eüZ †Ri (Ab¨vb¨ dvÛ †diZ)</t>
  </si>
  <si>
    <r>
      <t xml:space="preserve">Dc‡iv³ e¨vsK GKvD›U¸wj e¨vsK weeiYxi mwnZ ermiv‡šÍ wgj/ </t>
    </r>
    <r>
      <rPr>
        <sz val="10"/>
        <rFont val="Arial"/>
        <family val="2"/>
      </rPr>
      <t>Reconcile</t>
    </r>
    <r>
      <rPr>
        <sz val="12"/>
        <rFont val="Arial"/>
        <family val="2"/>
      </rPr>
      <t xml:space="preserve"> </t>
    </r>
    <r>
      <rPr>
        <sz val="12"/>
        <rFont val="SutonnyMJ"/>
        <family val="0"/>
      </rPr>
      <t>(hvnv cÖ‡hvR¨) Kiv nBqv‡Q|</t>
    </r>
  </si>
  <si>
    <t>wfwRwW</t>
  </si>
  <si>
    <t>wfwRGd</t>
  </si>
  <si>
    <t>cqtwb®‹vkb I eR©¨ e¨e¯’vcbv</t>
  </si>
  <si>
    <t>wewea Ab¨vb¨ e¨q</t>
  </si>
  <si>
    <t>m¤ú` / AeKvVv‡gvi bvg I Ae¯’vb</t>
  </si>
  <si>
    <t>cÖvwß</t>
  </si>
  <si>
    <t>29.</t>
  </si>
  <si>
    <t>BDwcÕi evrmwiK ev‡RU</t>
  </si>
  <si>
    <t>cieZ©x A_© erm‡ii ev‡RU (UvKv)</t>
  </si>
  <si>
    <t>wbR¯^ Znwej</t>
  </si>
  <si>
    <t>Ab¨vb¨ Znwej</t>
  </si>
  <si>
    <t>PjwZ A_© erm‡ii ms‡kvwaZ ev‡RU (UvKv)</t>
  </si>
  <si>
    <t>Aby‡gv`‡bi ZvwiL t</t>
  </si>
  <si>
    <t>c~e©eZ©x A_© erm‡ii cÖK…Z (UvKv)</t>
  </si>
  <si>
    <t>nv‡Z bM`</t>
  </si>
  <si>
    <t xml:space="preserve">e¨vs‡K Rgv </t>
  </si>
  <si>
    <t>‡gvU cÖviw¤¢K †Rit</t>
  </si>
  <si>
    <t>cÖvwß t</t>
  </si>
  <si>
    <t>cÖviw¤¢K †Ri t</t>
  </si>
  <si>
    <t>e¨q t</t>
  </si>
  <si>
    <t>mvaviY ms¯’vcb t</t>
  </si>
  <si>
    <t>Dbœqb KvR t</t>
  </si>
  <si>
    <t>wewea t</t>
  </si>
  <si>
    <t>mgvcbx †Ri t</t>
  </si>
  <si>
    <t xml:space="preserve">mvaviY ms¯’vcb  </t>
  </si>
  <si>
    <t>wbR¯^ Znwej t</t>
  </si>
  <si>
    <t>Dbœqb Znwej t</t>
  </si>
  <si>
    <t>†gvU</t>
  </si>
  <si>
    <t>4=(3-2)</t>
  </si>
  <si>
    <t>AwZ`wi`ª‡`i Kg©ms¯’vb Kg©m~Px-Kg©m„Rb</t>
  </si>
  <si>
    <t>GjwRGmwc-2</t>
  </si>
  <si>
    <t>GwWwc</t>
  </si>
  <si>
    <t>AwZ`wi`ª‡`i Rb¨ Kg©ms¯’vb Kg©m~Px-Kg©m„Rb</t>
  </si>
  <si>
    <t>Dbœqb mnvqZv †_vK eiv×</t>
  </si>
  <si>
    <t>wbR¯^</t>
  </si>
  <si>
    <t>(UvKv)</t>
  </si>
  <si>
    <t>Dbœqb Znwej</t>
  </si>
  <si>
    <t>4</t>
  </si>
  <si>
    <t>¯§viK bs</t>
  </si>
  <si>
    <t>2. e¨vsK PvR© K¨vk eB‡q AšÍf©y³ nqwb|</t>
  </si>
  <si>
    <t>1. eiv× cÎ Abyhvqx K¨vk eB‡q AšÍf©y³ n‡q‡Q wKš‘ e¨vsK †jRv‡i UvKv Rgv nqwb|</t>
  </si>
  <si>
    <t>3. e¨vsK my` K¨vk eB‡q AšÍf©y³ nqwb|</t>
  </si>
  <si>
    <t>1. †PK Bmy¨ Kiv n‡q‡Q wKš‘ e¨vsK †_‡K †PK fvOv‡bv nqwb|</t>
  </si>
  <si>
    <t>2. UªvÝdv‡ii gva¨‡g e¨vsK †jRv‡i UvKv Rgv n‡q‡Q wKš‘ K¨vk eB‡q AšÍf©y³ nqwb||</t>
  </si>
  <si>
    <t xml:space="preserve"> BDwbqb cwil` (‡KvW bs t 372) Dc‡Rjv/_vbv t , †Rjv t ‡bÎ‡KvYv|</t>
  </si>
  <si>
    <t>BDwbqb cwil`, Dc‡Rjvt , †Rjvt ‡bÎ‡KvYv|</t>
  </si>
  <si>
    <t xml:space="preserve">‡mvbvjx e¨vsK wjt, kvLv, PjwZ wnmve bs- </t>
  </si>
  <si>
    <t>BDwbqb cwil`</t>
  </si>
  <si>
    <t xml:space="preserve"> , †bÎ‡KvYv|</t>
  </si>
  <si>
    <t>K. 30.06.2016 wLªt Zvwi‡L e¨vsK weeiYx Abyhvqx e¨vsK w¯’wZ</t>
  </si>
  <si>
    <t>N. 30.06.2016 wLªt Zvwi‡L e¨vsK weeiYxi mv‡_ mgš^q (K-L+M)|</t>
  </si>
  <si>
    <t>O. 30.06.2016 wLªt Zvwi‡L K¨vk eB Abyhvqx e¨vsK w¯’wZ|</t>
  </si>
  <si>
    <t>A_© ermi 2016-2017</t>
  </si>
  <si>
    <t>2bs c~e©Ryox BDwbqb cwil`, (‡KvW bs t6586596 ) Dc‡Rjv/_vbv t Ryox, †Rjv t ‡gŠjfxevRvi|</t>
  </si>
  <si>
    <t>c~e©eZ©x A_© ermi 2015-2016</t>
  </si>
  <si>
    <t>weMZ A_© ermi 2015-2016 (UvKv)</t>
  </si>
  <si>
    <t>d‡UvKwc ‡gwkb n‡Z Avq</t>
  </si>
  <si>
    <t>mb`cÎ wd n‡Z Avq</t>
  </si>
  <si>
    <t>wewea</t>
  </si>
  <si>
    <t>Dc‡Rjv cwil` Aby`vb/GwWwc</t>
  </si>
  <si>
    <t>Dc‡Rjv cwil` Aby`vb, GwWwc</t>
  </si>
  <si>
    <t>wbR¯^ Znwej, bM` wfwRGd</t>
  </si>
  <si>
    <t>wcÖw›Us Ges †÷kbvix, Awdm</t>
  </si>
  <si>
    <t>‡PKbs-5316449,7733153,7733861</t>
  </si>
  <si>
    <t>GjwRGmwc wnmve n‡Z 5% wi‡Ubkb gvwb UªvÝdvi</t>
  </si>
  <si>
    <t>‡PK bs-0156010, ZvwiL: 28-09-2016wLªª:</t>
  </si>
  <si>
    <t>Ab¨vb¨/  (61950+42500+41100)</t>
  </si>
  <si>
    <t>‡Pqvig¨vb I m`m¨‡`i m¤§vbx  (†PK bs-8016943,ZvwiL: 12-02-2017wLª:)</t>
  </si>
  <si>
    <t>‡PK(bs-4154257,5316907,5316901,5316455,7753145,7733867,4104257,</t>
  </si>
  <si>
    <t>5316913/4154238/7733153/7733861)</t>
  </si>
  <si>
    <t>wfwRwW cwienb e¨q Lv‡Z cÖvß, চেক নং-5733885</t>
  </si>
  <si>
    <r>
      <t>wfwRGdPvj,bM`mn</t>
    </r>
    <r>
      <rPr>
        <sz val="10"/>
        <rFont val="SutonnyMJ"/>
        <family val="0"/>
      </rPr>
      <t xml:space="preserve"> </t>
    </r>
    <r>
      <rPr>
        <sz val="8"/>
        <rFont val="SutonnyMJ"/>
        <family val="0"/>
      </rPr>
      <t>(চেকনং-7737506/7737156/7737150/3277575/7737041/7737048/7737054</t>
    </r>
  </si>
  <si>
    <t>¯§viK bs: GjwRBwW/D:cÖ:/Ryox/‡gŠj/2016/404, ZvwiL: 03-11-2016wLª:</t>
  </si>
  <si>
    <t>wUAvi (¯§viK bs-2016/553(1),Zvs-5-12-2016, 2016/56, Zvs-10-04-2017)</t>
  </si>
  <si>
    <t>KvweUv   (¯§viK: 2016/55,Zvs-10-04-17 I 551, Zvs-04-12-16,)</t>
  </si>
  <si>
    <t>wfwRwW Pvj(5268181,5268187,5268195,5268199,5268980,5268989,5404866,5404872,5404888,5491710,5491954,5491406)</t>
  </si>
  <si>
    <t>জি আর</t>
  </si>
  <si>
    <r>
      <t>BDGbI,Ryox n‡Z cÖvß, 1% Lv‡Z,</t>
    </r>
    <r>
      <rPr>
        <sz val="9"/>
        <rFont val="SutonnyMJ"/>
        <family val="0"/>
      </rPr>
      <t xml:space="preserve"> ‡PK নং,6980790, ZvwiL: 09-02-2017wLª:</t>
    </r>
  </si>
  <si>
    <t>.</t>
  </si>
  <si>
    <t>Rbve mv‡jn DwÏb Avng`</t>
  </si>
  <si>
    <t>01712211424</t>
  </si>
  <si>
    <t>Rbve Avey kvnxb</t>
  </si>
  <si>
    <t>01720831265</t>
  </si>
  <si>
    <t>abushaheen50@gmail.com</t>
  </si>
  <si>
    <t>Rbve ‡gv: †iby wgqv</t>
  </si>
  <si>
    <t>Rbve ‡gv: gvmyK DwÏb</t>
  </si>
  <si>
    <t>Rbve bxjevey wmsn</t>
  </si>
  <si>
    <t>Rbve †mŠif †` miKvi</t>
  </si>
  <si>
    <t>Rbve KvšÍ iæ`ª cvj</t>
  </si>
  <si>
    <t>Rbve mRj KvšÍx evDix</t>
  </si>
  <si>
    <t>Rbve eveyj †nv‡mb</t>
  </si>
  <si>
    <t>Rbve †gv; BqvKze Avjx</t>
  </si>
  <si>
    <t>Rbve wkevKvšÍ †Mvqvjv</t>
  </si>
  <si>
    <t>‡eMg Avwgbv ‡eMg</t>
  </si>
  <si>
    <t>‡eMg wifv AvPvh©¨</t>
  </si>
  <si>
    <t>‡eMg meix gyÛv</t>
  </si>
  <si>
    <t>017146607799</t>
  </si>
  <si>
    <t>01723696993</t>
  </si>
  <si>
    <t>01711911013</t>
  </si>
  <si>
    <t>01722104337</t>
  </si>
  <si>
    <t>01733627673</t>
  </si>
  <si>
    <t>01726891205</t>
  </si>
  <si>
    <t>01794084089</t>
  </si>
  <si>
    <t>01819563995</t>
  </si>
  <si>
    <t>01745111808</t>
  </si>
  <si>
    <t>01727086541</t>
  </si>
  <si>
    <t>01746657083</t>
  </si>
  <si>
    <t>01756633248</t>
  </si>
  <si>
    <t>c~e©Ryox &amp;BDwbq‡b †muP cv¤ú I exR weZiY</t>
  </si>
  <si>
    <t>c~e©Ryox BDwbq‡bi RjvZsK †iv‡Ki Rb¨ Jl` I d«xR µqs</t>
  </si>
  <si>
    <t>c~e©Ryox BDwci †QvU avgvB MÖv‡gi Aew¯’Z gwYcyix wkíKjv GKv‡Wgxi Rb¨ KzwUi wk‡íi Dbœq‡b AvmevecÎ mieivn</t>
  </si>
  <si>
    <t>‡mvbviæcv RvgKvw›` iv¯Ívq †PŠgynbxi wbKU KvjfvU© wbg©vb</t>
  </si>
  <si>
    <t>c~e©Ryox BDwci wewfbœ Iqv‡W© bjKzc ¯’vcb</t>
  </si>
  <si>
    <t>DËi KvjvQov cÖv_wgK we`¨vj‡qi †kÖYxKÿ Gi Amgvß Ask wbg©vY</t>
  </si>
  <si>
    <t>‡QvUavgvB KwgDwbwU wK¬wb‡Ki mxgvbv cÖvPxi wbg©vY</t>
  </si>
  <si>
    <t>c~e©Ryox BDwbq‡bi 2007mv‡ji Rb¥ wbeÜ‡bi e‡Kqv WvUvGw›Uªi e‡Kqv I wiGw›Uª e¨q wbe©vn</t>
  </si>
  <si>
    <t>c~e©Ryox BDwbq‡b n¯ÍvšÍixZ `ß‡i AvmevecÎ mieivn</t>
  </si>
  <si>
    <t>‡mvbviæcv Pv eMvvb cÖv_wgK we`¨vj‡qi †kÖbxKÿ wbg©vY</t>
  </si>
  <si>
    <t>cwðg eoavgvB Beªvwng Avjxi evoxi wbKU n‡Z bZzb eªxR ch©šÍ fvqv wmGÛwe iv¯Ív ch©šÍ iv¯Ív cyY: wbg©vY</t>
  </si>
  <si>
    <t>`yM©vcyi bRgyj, gyÛ gyÛv, Gbvg, ZwQi, †mvbviæcv-6, eUj, weKvk, hv`e, †mvbviæcv-4 bvivqb,w`jy, `~M©vPiY, gwZ, †mvbviæcv-5, gvLb, gwb›`ª, eoavgvB, Rwgi, D¯Ívi, cye© †Mvqvjevox Avbmvi, RvgKvw›` gv›`ªæ gyÛv, Avs gvwjK G‡`i evox‡Z †mŠi c¨v‡bj ¯’vcb</t>
  </si>
  <si>
    <t>RvgKvw›` Rv‡g gmwR` Dbœqb</t>
  </si>
  <si>
    <t>eoavgvB †evavBkvn ‡gvKv‡gi wmuwo, nvwdwRqv gv`ªvmv Dbœqb</t>
  </si>
  <si>
    <t xml:space="preserve">DËi KvjvQov cÖv_wgK we`¨vjq Dbœqb (`iRv Rvbvjv) </t>
  </si>
  <si>
    <t>c~e©Ryox BDwbqb Kg‡cø· Dbœqb I is KiY</t>
  </si>
  <si>
    <t>‡QvUavgvB ˆfieZjx I iwe`vmwUjv gÛc Dbœqb</t>
  </si>
  <si>
    <t>‡mvbviæcv 6bs Iqv‡W©i Awfbvm bv‡qK, jwÿ›`i evDix, m`vb›` MovBZ G‡`i evox‡Z †mŠi c¨v‡bj ¯’vcb</t>
  </si>
  <si>
    <t>7bs Iqv‡W©i RvgKvw›` †Zive&amp; Avjx, gvK©v gybWv I wgR©vb Avjxi eovx‡Z †mŠi c¨v‡bj ¯’vcb</t>
  </si>
  <si>
    <t>eoavgvB-1 Qv‡`K Avjx,. Avãyj gwZb, BDbyQ Avjx, evox‡Z †mŠi c¨v‡bj ¯’vcb</t>
  </si>
  <si>
    <t>cwðg eoavgvB Pzbywgqv, Avãyj gZwje I iæ‡ej wgqvi evox‡Z †mŠi c¨v‡bj ¯’vcb</t>
  </si>
  <si>
    <t>`~M©vcyi MÖv‡gi mvBdzj, jvj wgqv, Kwdj, g‡bv gyÛvi evox‡Z †mŠi c¨v‡bj ¯’vcb</t>
  </si>
  <si>
    <t>DËi KvjvQov mIR iv¯Ív n‡Z ‡gvKvg iv¯Ív cyb: †givgZ</t>
  </si>
  <si>
    <t>cwðg eoavgvB Rv‡ggmwR` I gwRw`qv gv`ªvmv Dbœqb</t>
  </si>
  <si>
    <t>`~M©vcyi Rv‡g gmwR` I `~M©vcyi C`Mvn Dbœqb</t>
  </si>
  <si>
    <t>DËi KvjvQov cÖv_wgK we`¨vj‡qi †gS Dbœqb</t>
  </si>
  <si>
    <t>DËi KvjvQov gvÛc Dbœqb</t>
  </si>
  <si>
    <r>
      <t>দূর্গাপুর</t>
    </r>
    <r>
      <rPr>
        <sz val="12"/>
        <rFont val="SutonnyMJ"/>
        <family val="0"/>
      </rPr>
      <t xml:space="preserve"> </t>
    </r>
    <r>
      <rPr>
        <sz val="12"/>
        <rFont val="Vrinda"/>
        <family val="0"/>
      </rPr>
      <t>গ্রামের</t>
    </r>
    <r>
      <rPr>
        <sz val="12"/>
        <rFont val="SutonnyMJ"/>
        <family val="0"/>
      </rPr>
      <t xml:space="preserve"> (1) wbQvi Avjx, wcZv: Avmve Avjx, (2) KvRj wgqv,wcZv: ievB wgqv, (3) Avs LvwjK, wcZv: g¯‘dv wgqv, (4) fzUz gyÛv, wcZv: ZiYx gyÛv, (5) weòz gyÛv, wcZv: KzZjy gyÛv, (6) eM©v gybWv, wcZv; jyZzqv gyÛv, (7) cybyjvj Kzg©x, wcZv: jvjy Kzg©x, Ges RvgKvw›` MÖv‡gi (8) nvwg` Avjx,wcZv: nwee Avjx, (9) wcqviv †eMg, ¯^vgx: BmgvBj Avjx, (10) cvwK wgqv,wcZv: g„Z AvBq~e Avjx,  (11) Avqkv †eMg, ¯^vgx g„Z Avãyj evix, (12) Rwgi Avjx , wcZv: wiqvR DwÏb Gi evox‡Z †mŠi we`y¨r ¯’vcb</t>
    </r>
  </si>
  <si>
    <t>DËi KvjvQov `wÿY KvjvQov nvZNwo iv¯Ív Dbœqb</t>
  </si>
  <si>
    <t>eoavgvB-2 MÖv‡gi (1) †bIqvi Avjx,wcZv: g„Z m¾v` Avjx (2) ˆ`ij wewe,wcZv: g„Z Avmve Avjx (3) dviæK wgqv, wcZv g„Z AvBq~e Avjx, (4) ev‡bQv wewe, wcZv: g„Z †KivgZ Avjx, (5) iwngv wewe , ¯^vgx: g„Z gngy` Avjx, (6) Avãyj Mdzi `y`y,wcZv: g„Z AviKvb Avjx, ‡QvUavgvB MÖv‡gi (7) DËg iwe`vm, wcZv: ivgbv_ iwe`vm, (8) bvbKv iwe`vm, wcZv: ivgbv_ iwe`vm (9) wPwbjvj iwe`vm,wcZv: ivgbv_ iwe`vm, RvgKvw›` MÖv‡gi (10) nvRx iv‡m` Avng`,wcZv; g„Z nvRx wQ‡ÏK Avjx, c~e©‡Mvqvjevox MÖv‡gi (11) Avãyj gZwje, wcZv:Rwgi Avjx,  Ges (12) Zviv wgqv, wcZv: g„Z ‡iqvZ Avjx, AvwZqvevM MÖv‡gi (13) ev`j †MŠo, wcZv: †RUz ‡MŠo,  web`cyi MÖv‡gi (14) ey`jy gyÛv, ¯^vgx g„Z iæwk gyÛv, `wÿY KvjvQov Mªv‡gi 15) myh©gwb ivq,¯^vgxg„Z nwicÖmv` ivq, 16) weRb gvj, wcZv: mywkj gvj G‡`i evox‡Z ‡mŠi we`y¨r ¯’vcb|</t>
  </si>
  <si>
    <t>2bs c~e©Ryox BDwbqb Kg‡cø· fe‡bi `yZjv As‡ki `iRv Rvbvjv †givgZ</t>
  </si>
  <si>
    <t>206-2017</t>
  </si>
  <si>
    <t>wU. Avi</t>
  </si>
  <si>
    <t>2bs c~e©Ryox BDwbqb cwil`, (‡KvW bs t 6586596) Dc‡Rjv/_vbv t Ryox, †Rjv t ‡gŠjfxevRvi|</t>
  </si>
  <si>
    <t>K. 30.06.2017 wLªt Zvwi‡L e¨vsK weeiYx Abyhvqx e¨vsK w¯’wZ</t>
  </si>
  <si>
    <t>N. 30.06.2017 wLªt Zvwi‡L e¨vsK weeiYxi mv‡_ mgš^q (K-L+M)|</t>
  </si>
  <si>
    <t>O. 30.06.2017 wLªt Zvwi‡L K¨vk eB Abyhvqx e¨vsK w¯’wZ|</t>
  </si>
  <si>
    <t>‡gŠjfxevRvi</t>
  </si>
  <si>
    <t>‡mvbvjx e¨vsK wjt, Ryox kvLv, PjwZ wnmve bs- 33003015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</si>
</sst>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2"/>
      <name val="SutonnyMJ"/>
      <family val="0"/>
    </font>
    <font>
      <b/>
      <sz val="12"/>
      <name val="SutonnyMJ"/>
      <family val="0"/>
    </font>
    <font>
      <b/>
      <u val="single"/>
      <sz val="12"/>
      <name val="SutonnyMJ"/>
      <family val="0"/>
    </font>
    <font>
      <sz val="11"/>
      <name val="SutonnyMJ"/>
      <family val="0"/>
    </font>
    <font>
      <b/>
      <sz val="11"/>
      <name val="SutonnyMJ"/>
      <family val="0"/>
    </font>
    <font>
      <sz val="10"/>
      <name val="SutonnyMJ"/>
      <family val="0"/>
    </font>
    <font>
      <b/>
      <sz val="10"/>
      <name val="SutonnyMJ"/>
      <family val="0"/>
    </font>
    <font>
      <b/>
      <sz val="14"/>
      <name val="SutonnyMJ"/>
      <family val="0"/>
    </font>
    <font>
      <b/>
      <u val="single"/>
      <sz val="14"/>
      <name val="SutonnyMJ"/>
      <family val="0"/>
    </font>
    <font>
      <sz val="14"/>
      <name val="SutonnyMJ"/>
      <family val="0"/>
    </font>
    <font>
      <sz val="12"/>
      <name val="Arial"/>
      <family val="2"/>
    </font>
    <font>
      <b/>
      <sz val="9"/>
      <name val="SutonnyMJ"/>
      <family val="0"/>
    </font>
    <font>
      <b/>
      <sz val="8"/>
      <name val="SutonnyMJ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utonnyMJ"/>
      <family val="0"/>
    </font>
    <font>
      <sz val="9"/>
      <name val="SutonnyMJ"/>
      <family val="0"/>
    </font>
    <font>
      <sz val="13"/>
      <name val="SutonnyMJ"/>
      <family val="0"/>
    </font>
    <font>
      <sz val="12"/>
      <name val="Vrind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/>
      <right/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64" fontId="6" fillId="33" borderId="0" xfId="42" applyNumberFormat="1" applyFont="1" applyFill="1" applyBorder="1" applyAlignment="1">
      <alignment/>
    </xf>
    <xf numFmtId="164" fontId="6" fillId="33" borderId="0" xfId="42" applyNumberFormat="1" applyFont="1" applyFill="1" applyBorder="1" applyAlignment="1">
      <alignment/>
    </xf>
    <xf numFmtId="0" fontId="5" fillId="0" borderId="0" xfId="0" applyFont="1" applyAlignment="1">
      <alignment vertical="top"/>
    </xf>
    <xf numFmtId="164" fontId="6" fillId="0" borderId="0" xfId="4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64" fontId="6" fillId="33" borderId="12" xfId="42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1" fontId="7" fillId="33" borderId="0" xfId="0" applyNumberFormat="1" applyFont="1" applyFill="1" applyBorder="1" applyAlignment="1">
      <alignment horizontal="center" vertical="center" wrapText="1"/>
    </xf>
    <xf numFmtId="164" fontId="3" fillId="0" borderId="16" xfId="42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 quotePrefix="1">
      <alignment horizontal="center" vertical="center"/>
    </xf>
    <xf numFmtId="0" fontId="3" fillId="0" borderId="11" xfId="0" applyFont="1" applyFill="1" applyBorder="1" applyAlignment="1">
      <alignment vertical="center"/>
    </xf>
    <xf numFmtId="164" fontId="2" fillId="0" borderId="0" xfId="42" applyNumberFormat="1" applyFont="1" applyFill="1" applyAlignment="1">
      <alignment vertical="center"/>
    </xf>
    <xf numFmtId="164" fontId="2" fillId="0" borderId="0" xfId="42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 horizontal="center"/>
    </xf>
    <xf numFmtId="43" fontId="2" fillId="0" borderId="0" xfId="42" applyNumberFormat="1" applyFont="1" applyFill="1" applyBorder="1" applyAlignment="1">
      <alignment vertical="center"/>
    </xf>
    <xf numFmtId="43" fontId="2" fillId="0" borderId="0" xfId="0" applyNumberFormat="1" applyFont="1" applyFill="1" applyBorder="1" applyAlignment="1">
      <alignment vertical="center"/>
    </xf>
    <xf numFmtId="43" fontId="2" fillId="0" borderId="12" xfId="42" applyNumberFormat="1" applyFont="1" applyFill="1" applyBorder="1" applyAlignment="1">
      <alignment vertical="center"/>
    </xf>
    <xf numFmtId="43" fontId="3" fillId="0" borderId="16" xfId="0" applyNumberFormat="1" applyFont="1" applyFill="1" applyBorder="1" applyAlignment="1">
      <alignment vertical="center"/>
    </xf>
    <xf numFmtId="43" fontId="3" fillId="0" borderId="17" xfId="0" applyNumberFormat="1" applyFont="1" applyFill="1" applyBorder="1" applyAlignment="1">
      <alignment vertical="center"/>
    </xf>
    <xf numFmtId="43" fontId="2" fillId="0" borderId="18" xfId="42" applyNumberFormat="1" applyFont="1" applyFill="1" applyBorder="1" applyAlignment="1">
      <alignment vertical="center"/>
    </xf>
    <xf numFmtId="43" fontId="2" fillId="0" borderId="19" xfId="42" applyNumberFormat="1" applyFont="1" applyFill="1" applyBorder="1" applyAlignment="1">
      <alignment vertical="center"/>
    </xf>
    <xf numFmtId="43" fontId="3" fillId="0" borderId="20" xfId="42" applyNumberFormat="1" applyFont="1" applyFill="1" applyBorder="1" applyAlignment="1">
      <alignment vertical="center"/>
    </xf>
    <xf numFmtId="43" fontId="3" fillId="0" borderId="21" xfId="42" applyNumberFormat="1" applyFont="1" applyFill="1" applyBorder="1" applyAlignment="1">
      <alignment vertical="center"/>
    </xf>
    <xf numFmtId="43" fontId="3" fillId="0" borderId="0" xfId="42" applyNumberFormat="1" applyFont="1" applyFill="1" applyBorder="1" applyAlignment="1">
      <alignment vertical="center"/>
    </xf>
    <xf numFmtId="43" fontId="3" fillId="0" borderId="16" xfId="42" applyNumberFormat="1" applyFont="1" applyFill="1" applyBorder="1" applyAlignment="1">
      <alignment vertical="center"/>
    </xf>
    <xf numFmtId="43" fontId="3" fillId="0" borderId="17" xfId="42" applyNumberFormat="1" applyFont="1" applyFill="1" applyBorder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164" fontId="2" fillId="0" borderId="0" xfId="42" applyNumberFormat="1" applyFont="1" applyFill="1" applyBorder="1" applyAlignment="1" applyProtection="1">
      <alignment vertical="center"/>
      <protection locked="0"/>
    </xf>
    <xf numFmtId="43" fontId="2" fillId="0" borderId="0" xfId="42" applyNumberFormat="1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>
      <alignment horizontal="center"/>
    </xf>
    <xf numFmtId="41" fontId="7" fillId="33" borderId="0" xfId="0" applyNumberFormat="1" applyFont="1" applyFill="1" applyBorder="1" applyAlignment="1">
      <alignment horizontal="center" vertical="center" wrapText="1"/>
    </xf>
    <xf numFmtId="41" fontId="7" fillId="33" borderId="12" xfId="0" applyNumberFormat="1" applyFont="1" applyFill="1" applyBorder="1" applyAlignment="1">
      <alignment horizontal="center" vertical="center" wrapText="1"/>
    </xf>
    <xf numFmtId="41" fontId="2" fillId="33" borderId="11" xfId="0" applyNumberFormat="1" applyFont="1" applyFill="1" applyBorder="1" applyAlignment="1">
      <alignment horizontal="center" vertical="center" wrapText="1"/>
    </xf>
    <xf numFmtId="41" fontId="2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41" fontId="2" fillId="33" borderId="18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41" fontId="2" fillId="33" borderId="22" xfId="0" applyNumberFormat="1" applyFont="1" applyFill="1" applyBorder="1" applyAlignment="1">
      <alignment horizontal="left" vertical="center" wrapText="1"/>
    </xf>
    <xf numFmtId="41" fontId="2" fillId="33" borderId="18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 applyProtection="1">
      <alignment vertical="center"/>
      <protection locked="0"/>
    </xf>
    <xf numFmtId="49" fontId="2" fillId="0" borderId="20" xfId="0" applyNumberFormat="1" applyFont="1" applyFill="1" applyBorder="1" applyAlignment="1" applyProtection="1">
      <alignment vertical="center"/>
      <protection locked="0"/>
    </xf>
    <xf numFmtId="49" fontId="2" fillId="0" borderId="21" xfId="0" applyNumberFormat="1" applyFont="1" applyFill="1" applyBorder="1" applyAlignment="1" applyProtection="1">
      <alignment vertical="center"/>
      <protection locked="0"/>
    </xf>
    <xf numFmtId="49" fontId="2" fillId="0" borderId="23" xfId="0" applyNumberFormat="1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23" xfId="52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ont="1" applyFill="1" applyBorder="1" applyAlignment="1" applyProtection="1">
      <alignment horizontal="center" vertical="center"/>
      <protection locked="0"/>
    </xf>
    <xf numFmtId="49" fontId="46" fillId="0" borderId="23" xfId="52" applyNumberFormat="1" applyFill="1" applyBorder="1" applyAlignment="1" applyProtection="1">
      <alignment horizontal="center" vertical="center"/>
      <protection locked="0"/>
    </xf>
    <xf numFmtId="43" fontId="2" fillId="0" borderId="12" xfId="42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43" fontId="2" fillId="0" borderId="0" xfId="0" applyNumberFormat="1" applyFont="1" applyFill="1" applyAlignment="1">
      <alignment/>
    </xf>
    <xf numFmtId="43" fontId="2" fillId="0" borderId="12" xfId="0" applyNumberFormat="1" applyFont="1" applyFill="1" applyBorder="1" applyAlignment="1">
      <alignment vertical="center"/>
    </xf>
    <xf numFmtId="164" fontId="2" fillId="0" borderId="0" xfId="0" applyNumberFormat="1" applyFont="1" applyFill="1" applyAlignment="1">
      <alignment/>
    </xf>
    <xf numFmtId="41" fontId="7" fillId="0" borderId="0" xfId="0" applyNumberFormat="1" applyFont="1" applyFill="1" applyBorder="1" applyAlignment="1">
      <alignment horizontal="center" vertical="center" wrapText="1"/>
    </xf>
    <xf numFmtId="41" fontId="7" fillId="0" borderId="0" xfId="0" applyNumberFormat="1" applyFont="1" applyFill="1" applyBorder="1" applyAlignment="1">
      <alignment horizontal="center" vertical="center" wrapText="1"/>
    </xf>
    <xf numFmtId="41" fontId="7" fillId="0" borderId="12" xfId="0" applyNumberFormat="1" applyFont="1" applyFill="1" applyBorder="1" applyAlignment="1">
      <alignment horizontal="center" vertical="center" wrapText="1"/>
    </xf>
    <xf numFmtId="41" fontId="7" fillId="0" borderId="12" xfId="0" applyNumberFormat="1" applyFont="1" applyFill="1" applyBorder="1" applyAlignment="1">
      <alignment horizontal="center" vertical="center" wrapText="1"/>
    </xf>
    <xf numFmtId="41" fontId="2" fillId="0" borderId="11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41" fontId="2" fillId="0" borderId="22" xfId="0" applyNumberFormat="1" applyFont="1" applyFill="1" applyBorder="1" applyAlignment="1">
      <alignment horizontal="center" vertical="center" wrapText="1"/>
    </xf>
    <xf numFmtId="41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164" fontId="4" fillId="0" borderId="0" xfId="42" applyNumberFormat="1" applyFont="1" applyFill="1" applyBorder="1" applyAlignment="1">
      <alignment horizontal="center"/>
    </xf>
    <xf numFmtId="164" fontId="4" fillId="0" borderId="0" xfId="42" applyNumberFormat="1" applyFont="1" applyFill="1" applyBorder="1" applyAlignment="1">
      <alignment/>
    </xf>
    <xf numFmtId="164" fontId="4" fillId="0" borderId="0" xfId="42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64" fontId="3" fillId="0" borderId="18" xfId="42" applyNumberFormat="1" applyFont="1" applyFill="1" applyBorder="1" applyAlignment="1">
      <alignment/>
    </xf>
    <xf numFmtId="164" fontId="2" fillId="0" borderId="18" xfId="42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164" fontId="6" fillId="0" borderId="0" xfId="42" applyNumberFormat="1" applyFont="1" applyFill="1" applyBorder="1" applyAlignment="1">
      <alignment horizontal="center"/>
    </xf>
    <xf numFmtId="164" fontId="8" fillId="0" borderId="13" xfId="42" applyNumberFormat="1" applyFont="1" applyFill="1" applyBorder="1" applyAlignment="1">
      <alignment horizontal="center" vertical="center"/>
    </xf>
    <xf numFmtId="164" fontId="8" fillId="0" borderId="14" xfId="42" applyNumberFormat="1" applyFont="1" applyFill="1" applyBorder="1" applyAlignment="1">
      <alignment horizontal="center" vertical="center"/>
    </xf>
    <xf numFmtId="164" fontId="8" fillId="0" borderId="15" xfId="42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64" fontId="8" fillId="0" borderId="11" xfId="42" applyNumberFormat="1" applyFont="1" applyFill="1" applyBorder="1" applyAlignment="1">
      <alignment horizontal="center" vertical="center"/>
    </xf>
    <xf numFmtId="164" fontId="8" fillId="0" borderId="0" xfId="42" applyNumberFormat="1" applyFont="1" applyFill="1" applyBorder="1" applyAlignment="1">
      <alignment horizontal="center" vertical="center"/>
    </xf>
    <xf numFmtId="164" fontId="8" fillId="0" borderId="13" xfId="42" applyNumberFormat="1" applyFont="1" applyFill="1" applyBorder="1" applyAlignment="1">
      <alignment horizontal="center" vertical="center" wrapText="1"/>
    </xf>
    <xf numFmtId="164" fontId="8" fillId="0" borderId="24" xfId="42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64" fontId="8" fillId="0" borderId="22" xfId="42" applyNumberFormat="1" applyFont="1" applyFill="1" applyBorder="1" applyAlignment="1">
      <alignment horizontal="center" vertical="center"/>
    </xf>
    <xf numFmtId="164" fontId="8" fillId="0" borderId="18" xfId="42" applyNumberFormat="1" applyFont="1" applyFill="1" applyBorder="1" applyAlignment="1">
      <alignment horizontal="center" vertical="center"/>
    </xf>
    <xf numFmtId="164" fontId="8" fillId="0" borderId="22" xfId="42" applyNumberFormat="1" applyFont="1" applyFill="1" applyBorder="1" applyAlignment="1">
      <alignment horizontal="center" vertical="center" wrapText="1"/>
    </xf>
    <xf numFmtId="164" fontId="8" fillId="0" borderId="25" xfId="42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64" fontId="6" fillId="0" borderId="0" xfId="42" applyNumberFormat="1" applyFont="1" applyFill="1" applyBorder="1" applyAlignment="1">
      <alignment horizontal="center"/>
    </xf>
    <xf numFmtId="164" fontId="3" fillId="0" borderId="0" xfId="42" applyNumberFormat="1" applyFont="1" applyFill="1" applyBorder="1" applyAlignment="1">
      <alignment/>
    </xf>
    <xf numFmtId="164" fontId="2" fillId="0" borderId="0" xfId="42" applyNumberFormat="1" applyFont="1" applyFill="1" applyAlignment="1">
      <alignment/>
    </xf>
    <xf numFmtId="41" fontId="2" fillId="0" borderId="0" xfId="42" applyNumberFormat="1" applyFont="1" applyFill="1" applyBorder="1" applyAlignment="1" applyProtection="1">
      <alignment vertical="center"/>
      <protection locked="0"/>
    </xf>
    <xf numFmtId="41" fontId="2" fillId="0" borderId="0" xfId="42" applyNumberFormat="1" applyFont="1" applyFill="1" applyBorder="1" applyAlignment="1">
      <alignment vertical="center"/>
    </xf>
    <xf numFmtId="164" fontId="2" fillId="0" borderId="0" xfId="42" applyNumberFormat="1" applyFont="1" applyFill="1" applyAlignment="1" applyProtection="1">
      <alignment/>
      <protection locked="0"/>
    </xf>
    <xf numFmtId="0" fontId="3" fillId="0" borderId="0" xfId="0" applyFont="1" applyFill="1" applyAlignment="1">
      <alignment vertical="center"/>
    </xf>
    <xf numFmtId="164" fontId="3" fillId="0" borderId="0" xfId="42" applyNumberFormat="1" applyFont="1" applyFill="1" applyBorder="1" applyAlignment="1">
      <alignment vertical="center"/>
    </xf>
    <xf numFmtId="164" fontId="3" fillId="0" borderId="0" xfId="42" applyNumberFormat="1" applyFont="1" applyFill="1" applyAlignment="1">
      <alignment vertical="center"/>
    </xf>
    <xf numFmtId="0" fontId="3" fillId="0" borderId="0" xfId="0" applyFont="1" applyFill="1" applyAlignment="1">
      <alignment/>
    </xf>
    <xf numFmtId="164" fontId="2" fillId="0" borderId="0" xfId="42" applyNumberFormat="1" applyFont="1" applyFill="1" applyBorder="1" applyAlignment="1">
      <alignment vertical="center"/>
    </xf>
    <xf numFmtId="164" fontId="2" fillId="0" borderId="0" xfId="42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49" fontId="7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42" applyNumberFormat="1" applyFont="1" applyFill="1" applyAlignment="1">
      <alignment horizontal="left" vertical="center"/>
    </xf>
    <xf numFmtId="0" fontId="2" fillId="0" borderId="0" xfId="0" applyFont="1" applyFill="1" applyBorder="1" applyAlignment="1" applyProtection="1">
      <alignment vertical="center"/>
      <protection locked="0"/>
    </xf>
    <xf numFmtId="3" fontId="3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horizontal="center" vertical="center"/>
    </xf>
    <xf numFmtId="0" fontId="3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3" fillId="0" borderId="20" xfId="42" applyNumberFormat="1" applyFont="1" applyFill="1" applyBorder="1" applyAlignment="1">
      <alignment vertical="center"/>
    </xf>
    <xf numFmtId="164" fontId="3" fillId="0" borderId="26" xfId="42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0" xfId="42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0" xfId="42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vertical="center" wrapText="1" shrinkToFit="1"/>
      <protection locked="0"/>
    </xf>
    <xf numFmtId="0" fontId="2" fillId="0" borderId="0" xfId="0" applyFont="1" applyFill="1" applyBorder="1" applyAlignment="1" applyProtection="1">
      <alignment vertical="center" wrapText="1" shrinkToFit="1"/>
      <protection locked="0"/>
    </xf>
    <xf numFmtId="0" fontId="2" fillId="0" borderId="0" xfId="0" applyFont="1" applyFill="1" applyBorder="1" applyAlignment="1" applyProtection="1">
      <alignment horizontal="left" vertical="center" wrapText="1" shrinkToFi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shrinkToFi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164" fontId="3" fillId="0" borderId="16" xfId="0" applyNumberFormat="1" applyFont="1" applyFill="1" applyBorder="1" applyAlignment="1">
      <alignment/>
    </xf>
    <xf numFmtId="0" fontId="3" fillId="0" borderId="0" xfId="0" applyFont="1" applyFill="1" applyBorder="1" applyAlignment="1" applyProtection="1">
      <alignment vertical="center" wrapText="1" shrinkToFit="1"/>
      <protection locked="0"/>
    </xf>
    <xf numFmtId="164" fontId="3" fillId="0" borderId="20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43" fontId="2" fillId="0" borderId="0" xfId="42" applyFont="1" applyFill="1" applyBorder="1" applyAlignment="1">
      <alignment/>
    </xf>
    <xf numFmtId="164" fontId="2" fillId="0" borderId="0" xfId="42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64" fontId="3" fillId="0" borderId="20" xfId="0" applyNumberFormat="1" applyFont="1" applyFill="1" applyBorder="1" applyAlignment="1">
      <alignment horizontal="center"/>
    </xf>
    <xf numFmtId="164" fontId="3" fillId="0" borderId="20" xfId="42" applyNumberFormat="1" applyFont="1" applyFill="1" applyBorder="1" applyAlignment="1">
      <alignment/>
    </xf>
    <xf numFmtId="164" fontId="3" fillId="0" borderId="26" xfId="42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3" fillId="0" borderId="20" xfId="42" applyNumberFormat="1" applyFont="1" applyFill="1" applyBorder="1" applyAlignment="1">
      <alignment horizontal="center"/>
    </xf>
    <xf numFmtId="164" fontId="2" fillId="0" borderId="0" xfId="42" applyNumberFormat="1" applyFont="1" applyFill="1" applyBorder="1" applyAlignment="1" applyProtection="1">
      <alignment horizontal="center"/>
      <protection locked="0"/>
    </xf>
    <xf numFmtId="164" fontId="2" fillId="0" borderId="20" xfId="42" applyNumberFormat="1" applyFont="1" applyFill="1" applyBorder="1" applyAlignment="1">
      <alignment/>
    </xf>
    <xf numFmtId="164" fontId="3" fillId="0" borderId="16" xfId="42" applyNumberFormat="1" applyFont="1" applyFill="1" applyBorder="1" applyAlignment="1">
      <alignment horizontal="center"/>
    </xf>
    <xf numFmtId="164" fontId="3" fillId="0" borderId="27" xfId="0" applyNumberFormat="1" applyFont="1" applyFill="1" applyBorder="1" applyAlignment="1">
      <alignment/>
    </xf>
    <xf numFmtId="0" fontId="34" fillId="0" borderId="28" xfId="0" applyFont="1" applyBorder="1" applyAlignment="1">
      <alignment vertical="top" wrapText="1"/>
    </xf>
    <xf numFmtId="0" fontId="34" fillId="0" borderId="29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35" fillId="0" borderId="29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33" borderId="24" xfId="0" applyFont="1" applyFill="1" applyBorder="1" applyAlignment="1">
      <alignment/>
    </xf>
    <xf numFmtId="0" fontId="2" fillId="0" borderId="10" xfId="0" applyFont="1" applyBorder="1" applyAlignment="1">
      <alignment vertical="top" wrapText="1"/>
    </xf>
    <xf numFmtId="9" fontId="2" fillId="33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/>
    </xf>
    <xf numFmtId="164" fontId="2" fillId="0" borderId="12" xfId="42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4" fontId="2" fillId="0" borderId="3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64" fontId="3" fillId="0" borderId="17" xfId="42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3" fillId="0" borderId="17" xfId="42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43" fontId="3" fillId="0" borderId="12" xfId="42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3" fontId="2" fillId="0" borderId="12" xfId="42" applyFont="1" applyFill="1" applyBorder="1" applyAlignment="1">
      <alignment/>
    </xf>
    <xf numFmtId="164" fontId="2" fillId="0" borderId="16" xfId="42" applyNumberFormat="1" applyFont="1" applyFill="1" applyBorder="1" applyAlignment="1">
      <alignment/>
    </xf>
    <xf numFmtId="164" fontId="2" fillId="0" borderId="17" xfId="42" applyNumberFormat="1" applyFont="1" applyFill="1" applyBorder="1" applyAlignment="1">
      <alignment/>
    </xf>
    <xf numFmtId="164" fontId="2" fillId="0" borderId="12" xfId="42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164" fontId="2" fillId="0" borderId="17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/>
    </xf>
    <xf numFmtId="0" fontId="2" fillId="0" borderId="22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43" fontId="2" fillId="0" borderId="19" xfId="42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ushaheen50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4"/>
  <sheetViews>
    <sheetView tabSelected="1" zoomScalePageLayoutView="0" workbookViewId="0" topLeftCell="A28">
      <selection activeCell="A1" sqref="A1"/>
    </sheetView>
  </sheetViews>
  <sheetFormatPr defaultColWidth="9.140625" defaultRowHeight="12.75"/>
  <cols>
    <col min="1" max="1" width="4.8515625" style="78" customWidth="1"/>
    <col min="2" max="2" width="7.421875" style="78" customWidth="1"/>
    <col min="3" max="3" width="15.8515625" style="78" customWidth="1"/>
    <col min="4" max="4" width="3.7109375" style="76" customWidth="1"/>
    <col min="5" max="5" width="10.57421875" style="78" customWidth="1"/>
    <col min="6" max="6" width="10.421875" style="78" customWidth="1"/>
    <col min="7" max="7" width="13.8515625" style="78" customWidth="1"/>
    <col min="8" max="8" width="15.28125" style="78" customWidth="1"/>
    <col min="9" max="10" width="14.57421875" style="78" customWidth="1"/>
    <col min="11" max="11" width="14.00390625" style="78" bestFit="1" customWidth="1"/>
    <col min="12" max="16384" width="9.140625" style="78" customWidth="1"/>
  </cols>
  <sheetData>
    <row r="1" spans="1:10" ht="15" customHeight="1">
      <c r="A1" s="76"/>
      <c r="B1" s="76"/>
      <c r="C1" s="76"/>
      <c r="E1" s="76"/>
      <c r="F1" s="76"/>
      <c r="G1" s="76"/>
      <c r="H1" s="76"/>
      <c r="I1" s="76"/>
      <c r="J1" s="77" t="s">
        <v>156</v>
      </c>
    </row>
    <row r="2" spans="1:10" ht="15.75" customHeight="1">
      <c r="A2" s="79" t="s">
        <v>16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5" customHeight="1">
      <c r="A3" s="54" t="s">
        <v>255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15" customHeight="1">
      <c r="A4" s="54" t="s">
        <v>254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5" customHeight="1">
      <c r="A5" s="80" t="s">
        <v>4</v>
      </c>
      <c r="B5" s="80"/>
      <c r="C5" s="80"/>
      <c r="D5" s="80"/>
      <c r="E5" s="80"/>
      <c r="F5" s="80" t="s">
        <v>64</v>
      </c>
      <c r="G5" s="81" t="s">
        <v>254</v>
      </c>
      <c r="H5" s="81"/>
      <c r="I5" s="82"/>
      <c r="J5" s="81" t="s">
        <v>256</v>
      </c>
    </row>
    <row r="6" spans="1:10" ht="15" customHeight="1">
      <c r="A6" s="80"/>
      <c r="B6" s="80"/>
      <c r="C6" s="80"/>
      <c r="D6" s="80"/>
      <c r="E6" s="80"/>
      <c r="F6" s="83"/>
      <c r="G6" s="84" t="s">
        <v>211</v>
      </c>
      <c r="H6" s="84" t="s">
        <v>238</v>
      </c>
      <c r="I6" s="84" t="s">
        <v>5</v>
      </c>
      <c r="J6" s="85"/>
    </row>
    <row r="7" spans="1:10" ht="15" customHeight="1">
      <c r="A7" s="80"/>
      <c r="B7" s="80"/>
      <c r="C7" s="80"/>
      <c r="D7" s="80"/>
      <c r="E7" s="80"/>
      <c r="F7" s="83"/>
      <c r="G7" s="86" t="s">
        <v>237</v>
      </c>
      <c r="H7" s="86" t="s">
        <v>237</v>
      </c>
      <c r="I7" s="86" t="s">
        <v>237</v>
      </c>
      <c r="J7" s="87" t="s">
        <v>237</v>
      </c>
    </row>
    <row r="8" spans="1:10" ht="16.5" customHeight="1">
      <c r="A8" s="21" t="s">
        <v>219</v>
      </c>
      <c r="B8" s="22"/>
      <c r="C8" s="22"/>
      <c r="D8" s="22"/>
      <c r="E8" s="22"/>
      <c r="F8" s="23"/>
      <c r="G8" s="28"/>
      <c r="H8" s="28"/>
      <c r="I8" s="28"/>
      <c r="J8" s="88"/>
    </row>
    <row r="9" spans="1:10" ht="16.5" customHeight="1">
      <c r="A9" s="24"/>
      <c r="B9" s="25" t="s">
        <v>68</v>
      </c>
      <c r="C9" s="26"/>
      <c r="D9" s="26"/>
      <c r="E9" s="26"/>
      <c r="F9" s="27"/>
      <c r="G9" s="28"/>
      <c r="H9" s="28"/>
      <c r="I9" s="28"/>
      <c r="J9" s="88"/>
    </row>
    <row r="10" spans="1:10" ht="16.5" customHeight="1">
      <c r="A10" s="24"/>
      <c r="B10" s="28" t="s">
        <v>42</v>
      </c>
      <c r="C10" s="28"/>
      <c r="D10" s="28"/>
      <c r="E10" s="28"/>
      <c r="F10" s="27"/>
      <c r="G10" s="34">
        <v>15340</v>
      </c>
      <c r="H10" s="34">
        <v>205819</v>
      </c>
      <c r="I10" s="35">
        <f>G10+H10</f>
        <v>221159</v>
      </c>
      <c r="J10" s="75">
        <v>85308</v>
      </c>
    </row>
    <row r="11" spans="1:10" ht="16.5" customHeight="1">
      <c r="A11" s="24"/>
      <c r="B11" s="28" t="s">
        <v>43</v>
      </c>
      <c r="C11" s="28"/>
      <c r="D11" s="28"/>
      <c r="E11" s="28"/>
      <c r="F11" s="27"/>
      <c r="G11" s="34">
        <v>176</v>
      </c>
      <c r="H11" s="34">
        <f>J414+J415</f>
        <v>0</v>
      </c>
      <c r="I11" s="35">
        <f>G11+H11</f>
        <v>176</v>
      </c>
      <c r="J11" s="75">
        <v>27</v>
      </c>
    </row>
    <row r="12" spans="1:10" ht="16.5" customHeight="1">
      <c r="A12" s="24"/>
      <c r="B12" s="28" t="s">
        <v>17</v>
      </c>
      <c r="C12" s="28"/>
      <c r="D12" s="28"/>
      <c r="E12" s="28"/>
      <c r="F12" s="29">
        <v>3</v>
      </c>
      <c r="G12" s="34">
        <f>G94</f>
        <v>243696</v>
      </c>
      <c r="H12" s="34"/>
      <c r="I12" s="35">
        <f>G12+H12</f>
        <v>243696</v>
      </c>
      <c r="J12" s="36">
        <f>J94</f>
        <v>333743</v>
      </c>
    </row>
    <row r="13" spans="1:10" ht="16.5" customHeight="1">
      <c r="A13" s="24"/>
      <c r="B13" s="28" t="s">
        <v>7</v>
      </c>
      <c r="C13" s="28"/>
      <c r="D13" s="28"/>
      <c r="E13" s="28"/>
      <c r="F13" s="27">
        <v>4</v>
      </c>
      <c r="G13" s="34">
        <f>G101</f>
        <v>145550</v>
      </c>
      <c r="H13" s="34">
        <f>H101</f>
        <v>0</v>
      </c>
      <c r="I13" s="35">
        <f aca="true" t="shared" si="0" ref="I13:I25">G13+H13</f>
        <v>145550</v>
      </c>
      <c r="J13" s="36">
        <f>J101</f>
        <v>10000</v>
      </c>
    </row>
    <row r="14" spans="1:10" ht="16.5" customHeight="1">
      <c r="A14" s="24"/>
      <c r="B14" s="28" t="s">
        <v>18</v>
      </c>
      <c r="C14" s="28"/>
      <c r="D14" s="28"/>
      <c r="E14" s="28"/>
      <c r="F14" s="27"/>
      <c r="G14" s="48"/>
      <c r="H14" s="34"/>
      <c r="I14" s="35">
        <f t="shared" si="0"/>
        <v>0</v>
      </c>
      <c r="J14" s="75">
        <v>0</v>
      </c>
    </row>
    <row r="15" spans="1:10" ht="16.5" customHeight="1">
      <c r="A15" s="24"/>
      <c r="B15" s="28" t="s">
        <v>9</v>
      </c>
      <c r="C15" s="28"/>
      <c r="D15" s="28"/>
      <c r="E15" s="28"/>
      <c r="F15" s="27"/>
      <c r="G15" s="48"/>
      <c r="H15" s="34"/>
      <c r="I15" s="35">
        <f t="shared" si="0"/>
        <v>0</v>
      </c>
      <c r="J15" s="75">
        <v>0</v>
      </c>
    </row>
    <row r="16" spans="1:10" ht="16.5" customHeight="1">
      <c r="A16" s="24"/>
      <c r="B16" s="28" t="s">
        <v>19</v>
      </c>
      <c r="C16" s="28"/>
      <c r="D16" s="28"/>
      <c r="E16" s="28"/>
      <c r="F16" s="27"/>
      <c r="G16" s="48">
        <v>21550</v>
      </c>
      <c r="H16" s="34"/>
      <c r="I16" s="35">
        <f t="shared" si="0"/>
        <v>21550</v>
      </c>
      <c r="J16" s="75">
        <v>18680</v>
      </c>
    </row>
    <row r="17" spans="1:10" ht="16.5" customHeight="1">
      <c r="A17" s="24"/>
      <c r="B17" s="28" t="s">
        <v>20</v>
      </c>
      <c r="C17" s="28"/>
      <c r="D17" s="28"/>
      <c r="E17" s="28"/>
      <c r="F17" s="27"/>
      <c r="G17" s="48"/>
      <c r="H17" s="34"/>
      <c r="I17" s="35">
        <f t="shared" si="0"/>
        <v>0</v>
      </c>
      <c r="J17" s="75">
        <v>0</v>
      </c>
    </row>
    <row r="18" spans="1:10" ht="16.5" customHeight="1">
      <c r="A18" s="24"/>
      <c r="B18" s="28" t="s">
        <v>87</v>
      </c>
      <c r="C18" s="28"/>
      <c r="D18" s="28"/>
      <c r="E18" s="28"/>
      <c r="F18" s="27"/>
      <c r="G18" s="48">
        <v>12000</v>
      </c>
      <c r="H18" s="34"/>
      <c r="I18" s="35">
        <f t="shared" si="0"/>
        <v>12000</v>
      </c>
      <c r="J18" s="75">
        <v>9287</v>
      </c>
    </row>
    <row r="19" spans="1:10" ht="16.5" customHeight="1">
      <c r="A19" s="24"/>
      <c r="B19" s="28" t="s">
        <v>50</v>
      </c>
      <c r="C19" s="28"/>
      <c r="D19" s="28"/>
      <c r="E19" s="28"/>
      <c r="F19" s="27">
        <v>5</v>
      </c>
      <c r="G19" s="34"/>
      <c r="H19" s="34">
        <f>H107</f>
        <v>260204</v>
      </c>
      <c r="I19" s="35">
        <f t="shared" si="0"/>
        <v>260204</v>
      </c>
      <c r="J19" s="36">
        <f>J107</f>
        <v>455818</v>
      </c>
    </row>
    <row r="20" spans="1:10" ht="16.5" customHeight="1">
      <c r="A20" s="24"/>
      <c r="B20" s="28" t="s">
        <v>21</v>
      </c>
      <c r="C20" s="28"/>
      <c r="D20" s="28"/>
      <c r="E20" s="28"/>
      <c r="F20" s="27">
        <v>6</v>
      </c>
      <c r="G20" s="34"/>
      <c r="H20" s="34">
        <f>H113</f>
        <v>714130</v>
      </c>
      <c r="I20" s="35">
        <f t="shared" si="0"/>
        <v>714130</v>
      </c>
      <c r="J20" s="36">
        <f>J113</f>
        <v>717129</v>
      </c>
    </row>
    <row r="21" spans="1:10" ht="16.5" customHeight="1">
      <c r="A21" s="24"/>
      <c r="B21" s="28" t="s">
        <v>22</v>
      </c>
      <c r="C21" s="28"/>
      <c r="D21" s="28"/>
      <c r="E21" s="28"/>
      <c r="F21" s="27">
        <v>7</v>
      </c>
      <c r="G21" s="34"/>
      <c r="H21" s="34">
        <f>H132</f>
        <v>3332535</v>
      </c>
      <c r="I21" s="35">
        <f t="shared" si="0"/>
        <v>3332535</v>
      </c>
      <c r="J21" s="36">
        <f>J132</f>
        <v>4319932</v>
      </c>
    </row>
    <row r="22" spans="1:10" ht="16.5" customHeight="1">
      <c r="A22" s="24"/>
      <c r="B22" s="28" t="s">
        <v>23</v>
      </c>
      <c r="C22" s="28"/>
      <c r="D22" s="28"/>
      <c r="E22" s="28"/>
      <c r="F22" s="27">
        <v>8</v>
      </c>
      <c r="G22" s="34"/>
      <c r="H22" s="34">
        <f>H139</f>
        <v>0</v>
      </c>
      <c r="I22" s="35">
        <f t="shared" si="0"/>
        <v>0</v>
      </c>
      <c r="J22" s="36">
        <f>J139</f>
        <v>0</v>
      </c>
    </row>
    <row r="23" spans="1:10" ht="16.5" customHeight="1">
      <c r="A23" s="24"/>
      <c r="B23" s="28" t="s">
        <v>24</v>
      </c>
      <c r="C23" s="28"/>
      <c r="D23" s="28"/>
      <c r="E23" s="28"/>
      <c r="F23" s="27">
        <v>9</v>
      </c>
      <c r="G23" s="34"/>
      <c r="H23" s="34">
        <f>H146</f>
        <v>996200</v>
      </c>
      <c r="I23" s="35">
        <f t="shared" si="0"/>
        <v>996200</v>
      </c>
      <c r="J23" s="36">
        <f>J146</f>
        <v>799600</v>
      </c>
    </row>
    <row r="24" spans="1:10" ht="16.5" customHeight="1">
      <c r="A24" s="24"/>
      <c r="B24" s="28" t="s">
        <v>136</v>
      </c>
      <c r="C24" s="28"/>
      <c r="D24" s="28"/>
      <c r="E24" s="28"/>
      <c r="F24" s="27">
        <v>10</v>
      </c>
      <c r="G24" s="34"/>
      <c r="H24" s="34">
        <f>H154</f>
        <v>0</v>
      </c>
      <c r="I24" s="35">
        <f t="shared" si="0"/>
        <v>0</v>
      </c>
      <c r="J24" s="36">
        <f>J154</f>
        <v>0</v>
      </c>
    </row>
    <row r="25" spans="1:10" ht="16.5" customHeight="1">
      <c r="A25" s="24"/>
      <c r="B25" s="28" t="s">
        <v>137</v>
      </c>
      <c r="C25" s="28"/>
      <c r="D25" s="28"/>
      <c r="E25" s="28"/>
      <c r="F25" s="27">
        <v>11</v>
      </c>
      <c r="G25" s="34">
        <f>G169</f>
        <v>0</v>
      </c>
      <c r="H25" s="34">
        <f>H169</f>
        <v>0</v>
      </c>
      <c r="I25" s="35">
        <f t="shared" si="0"/>
        <v>0</v>
      </c>
      <c r="J25" s="36">
        <f>J169</f>
        <v>0</v>
      </c>
    </row>
    <row r="26" spans="1:10" ht="16.5" customHeight="1">
      <c r="A26" s="24"/>
      <c r="B26" s="28" t="s">
        <v>41</v>
      </c>
      <c r="C26" s="28"/>
      <c r="D26" s="28"/>
      <c r="E26" s="28"/>
      <c r="F26" s="27">
        <v>12</v>
      </c>
      <c r="G26" s="34">
        <f>G180</f>
        <v>89752</v>
      </c>
      <c r="H26" s="34">
        <f>H180</f>
        <v>3571317</v>
      </c>
      <c r="I26" s="35">
        <f>G26+H26</f>
        <v>3661069</v>
      </c>
      <c r="J26" s="36">
        <f>J180</f>
        <v>2789669</v>
      </c>
    </row>
    <row r="27" spans="1:11" ht="16.5" customHeight="1" thickBot="1">
      <c r="A27" s="60" t="s">
        <v>67</v>
      </c>
      <c r="B27" s="61"/>
      <c r="C27" s="61"/>
      <c r="D27" s="61"/>
      <c r="E27" s="61"/>
      <c r="F27" s="27"/>
      <c r="G27" s="37">
        <f>SUM(G10:G26)</f>
        <v>528064</v>
      </c>
      <c r="H27" s="37">
        <f>SUM(H10:H26)</f>
        <v>9080205</v>
      </c>
      <c r="I27" s="37">
        <f>SUM(I10:I26)</f>
        <v>9608269</v>
      </c>
      <c r="J27" s="38">
        <f>SUM(J10:J26)</f>
        <v>9539193</v>
      </c>
      <c r="K27" s="89"/>
    </row>
    <row r="28" spans="1:10" ht="16.5" customHeight="1" thickTop="1">
      <c r="A28" s="30" t="s">
        <v>221</v>
      </c>
      <c r="B28" s="26"/>
      <c r="C28" s="26"/>
      <c r="D28" s="26"/>
      <c r="E28" s="26"/>
      <c r="F28" s="27"/>
      <c r="G28" s="35"/>
      <c r="H28" s="35"/>
      <c r="I28" s="35"/>
      <c r="J28" s="90"/>
    </row>
    <row r="29" spans="1:10" ht="16.5" customHeight="1">
      <c r="A29" s="24"/>
      <c r="B29" s="28" t="s">
        <v>25</v>
      </c>
      <c r="C29" s="28"/>
      <c r="D29" s="28"/>
      <c r="E29" s="28"/>
      <c r="F29" s="27" t="s">
        <v>113</v>
      </c>
      <c r="G29" s="39">
        <f>G198</f>
        <v>152362</v>
      </c>
      <c r="H29" s="39">
        <f>H198</f>
        <v>714130</v>
      </c>
      <c r="I29" s="39">
        <f>G29+H29</f>
        <v>866492</v>
      </c>
      <c r="J29" s="40">
        <f>J198</f>
        <v>875479</v>
      </c>
    </row>
    <row r="30" spans="1:10" ht="16.5" customHeight="1">
      <c r="A30" s="30" t="s">
        <v>223</v>
      </c>
      <c r="B30" s="26"/>
      <c r="C30" s="26"/>
      <c r="D30" s="26"/>
      <c r="E30" s="26"/>
      <c r="F30" s="27"/>
      <c r="G30" s="34"/>
      <c r="H30" s="34"/>
      <c r="I30" s="34"/>
      <c r="J30" s="36"/>
    </row>
    <row r="31" spans="1:10" ht="16.5" customHeight="1">
      <c r="A31" s="24"/>
      <c r="B31" s="28" t="s">
        <v>138</v>
      </c>
      <c r="C31" s="28"/>
      <c r="D31" s="28"/>
      <c r="E31" s="28"/>
      <c r="F31" s="27" t="s">
        <v>114</v>
      </c>
      <c r="G31" s="34">
        <f>G212</f>
        <v>0</v>
      </c>
      <c r="H31" s="34">
        <f>H212</f>
        <v>2346041</v>
      </c>
      <c r="I31" s="35">
        <f>G31+H31</f>
        <v>2346041</v>
      </c>
      <c r="J31" s="36">
        <f>J212</f>
        <v>3153395</v>
      </c>
    </row>
    <row r="32" spans="1:11" ht="16.5" customHeight="1">
      <c r="A32" s="24"/>
      <c r="B32" s="28" t="s">
        <v>139</v>
      </c>
      <c r="C32" s="28"/>
      <c r="D32" s="28"/>
      <c r="E32" s="28"/>
      <c r="F32" s="27" t="s">
        <v>115</v>
      </c>
      <c r="G32" s="34">
        <f>G226</f>
        <v>0</v>
      </c>
      <c r="H32" s="34">
        <f>H226</f>
        <v>143400</v>
      </c>
      <c r="I32" s="35">
        <f aca="true" t="shared" si="1" ref="I32:I41">G32+H32</f>
        <v>143400</v>
      </c>
      <c r="J32" s="36">
        <f>J226</f>
        <v>0</v>
      </c>
      <c r="K32" s="89"/>
    </row>
    <row r="33" spans="1:10" ht="16.5" customHeight="1">
      <c r="A33" s="24"/>
      <c r="B33" s="28" t="s">
        <v>140</v>
      </c>
      <c r="C33" s="28"/>
      <c r="D33" s="28"/>
      <c r="E33" s="28"/>
      <c r="F33" s="27" t="s">
        <v>116</v>
      </c>
      <c r="G33" s="34">
        <f>G240</f>
        <v>0</v>
      </c>
      <c r="H33" s="34">
        <f>H240</f>
        <v>100000</v>
      </c>
      <c r="I33" s="35">
        <f t="shared" si="1"/>
        <v>100000</v>
      </c>
      <c r="J33" s="36">
        <f>J240</f>
        <v>36336</v>
      </c>
    </row>
    <row r="34" spans="1:10" ht="16.5" customHeight="1">
      <c r="A34" s="24"/>
      <c r="B34" s="28" t="s">
        <v>12</v>
      </c>
      <c r="C34" s="28"/>
      <c r="D34" s="28"/>
      <c r="E34" s="28"/>
      <c r="F34" s="27" t="s">
        <v>117</v>
      </c>
      <c r="G34" s="34">
        <f>G266</f>
        <v>0</v>
      </c>
      <c r="H34" s="34">
        <f>H266</f>
        <v>533000</v>
      </c>
      <c r="I34" s="35">
        <f t="shared" si="1"/>
        <v>533000</v>
      </c>
      <c r="J34" s="36">
        <f>J266</f>
        <v>845847</v>
      </c>
    </row>
    <row r="35" spans="1:10" ht="16.5" customHeight="1">
      <c r="A35" s="24"/>
      <c r="B35" s="28" t="s">
        <v>141</v>
      </c>
      <c r="C35" s="28"/>
      <c r="D35" s="28"/>
      <c r="E35" s="28"/>
      <c r="F35" s="27" t="s">
        <v>147</v>
      </c>
      <c r="G35" s="34">
        <f>G280</f>
        <v>0</v>
      </c>
      <c r="H35" s="34">
        <f>H280</f>
        <v>0</v>
      </c>
      <c r="I35" s="35">
        <f t="shared" si="1"/>
        <v>0</v>
      </c>
      <c r="J35" s="36">
        <f>J280</f>
        <v>0</v>
      </c>
    </row>
    <row r="36" spans="1:10" ht="16.5" customHeight="1">
      <c r="A36" s="24"/>
      <c r="B36" s="28" t="s">
        <v>142</v>
      </c>
      <c r="C36" s="28"/>
      <c r="D36" s="28"/>
      <c r="E36" s="28"/>
      <c r="F36" s="27" t="s">
        <v>118</v>
      </c>
      <c r="G36" s="34">
        <f>G295</f>
        <v>0</v>
      </c>
      <c r="H36" s="34">
        <f>H295</f>
        <v>50000</v>
      </c>
      <c r="I36" s="35">
        <f t="shared" si="1"/>
        <v>50000</v>
      </c>
      <c r="J36" s="36">
        <f>J295</f>
        <v>24960</v>
      </c>
    </row>
    <row r="37" spans="1:10" ht="16.5" customHeight="1">
      <c r="A37" s="24"/>
      <c r="B37" s="28" t="s">
        <v>143</v>
      </c>
      <c r="C37" s="28"/>
      <c r="D37" s="28"/>
      <c r="E37" s="28"/>
      <c r="F37" s="27" t="s">
        <v>148</v>
      </c>
      <c r="G37" s="34">
        <f>G309</f>
        <v>0</v>
      </c>
      <c r="H37" s="34">
        <f>H309</f>
        <v>0</v>
      </c>
      <c r="I37" s="35">
        <f t="shared" si="1"/>
        <v>0</v>
      </c>
      <c r="J37" s="36">
        <f>J309</f>
        <v>0</v>
      </c>
    </row>
    <row r="38" spans="1:10" ht="16.5" customHeight="1">
      <c r="A38" s="24"/>
      <c r="B38" s="28" t="s">
        <v>144</v>
      </c>
      <c r="C38" s="28"/>
      <c r="D38" s="28"/>
      <c r="E38" s="28"/>
      <c r="F38" s="27" t="s">
        <v>149</v>
      </c>
      <c r="G38" s="34">
        <f>G331</f>
        <v>0</v>
      </c>
      <c r="H38" s="34">
        <f>H331</f>
        <v>0</v>
      </c>
      <c r="I38" s="35">
        <f t="shared" si="1"/>
        <v>0</v>
      </c>
      <c r="J38" s="36">
        <f>J331</f>
        <v>0</v>
      </c>
    </row>
    <row r="39" spans="1:10" ht="16.5" customHeight="1">
      <c r="A39" s="24"/>
      <c r="B39" s="28" t="s">
        <v>2</v>
      </c>
      <c r="C39" s="28"/>
      <c r="D39" s="28"/>
      <c r="E39" s="28"/>
      <c r="F39" s="27" t="s">
        <v>150</v>
      </c>
      <c r="G39" s="34">
        <f>G347</f>
        <v>0</v>
      </c>
      <c r="H39" s="34">
        <f>H347</f>
        <v>5192815</v>
      </c>
      <c r="I39" s="35">
        <f t="shared" si="1"/>
        <v>5192815</v>
      </c>
      <c r="J39" s="36">
        <f>J347</f>
        <v>3653124</v>
      </c>
    </row>
    <row r="40" spans="1:10" ht="16.5" customHeight="1">
      <c r="A40" s="24"/>
      <c r="B40" s="28" t="s">
        <v>145</v>
      </c>
      <c r="C40" s="28"/>
      <c r="D40" s="28"/>
      <c r="E40" s="28"/>
      <c r="F40" s="27" t="s">
        <v>151</v>
      </c>
      <c r="G40" s="34"/>
      <c r="H40" s="34">
        <f>H361</f>
        <v>0</v>
      </c>
      <c r="I40" s="35">
        <f t="shared" si="1"/>
        <v>0</v>
      </c>
      <c r="J40" s="36">
        <f>J361</f>
        <v>0</v>
      </c>
    </row>
    <row r="41" spans="1:10" ht="16.5" customHeight="1">
      <c r="A41" s="24"/>
      <c r="B41" s="28" t="s">
        <v>146</v>
      </c>
      <c r="C41" s="28"/>
      <c r="D41" s="28"/>
      <c r="E41" s="28"/>
      <c r="F41" s="27" t="s">
        <v>152</v>
      </c>
      <c r="G41" s="34">
        <f>G375</f>
        <v>0</v>
      </c>
      <c r="H41" s="34">
        <f>H375</f>
        <v>0</v>
      </c>
      <c r="I41" s="35">
        <f t="shared" si="1"/>
        <v>0</v>
      </c>
      <c r="J41" s="36">
        <f>J375</f>
        <v>0</v>
      </c>
    </row>
    <row r="42" spans="1:10" ht="16.5" customHeight="1">
      <c r="A42" s="60" t="s">
        <v>5</v>
      </c>
      <c r="B42" s="61"/>
      <c r="C42" s="61"/>
      <c r="D42" s="61"/>
      <c r="E42" s="61"/>
      <c r="F42" s="27"/>
      <c r="G42" s="41">
        <f>SUM(G29:G41)</f>
        <v>152362</v>
      </c>
      <c r="H42" s="41">
        <f>SUM(H29:H41)</f>
        <v>9079386</v>
      </c>
      <c r="I42" s="41">
        <f>SUM(I29:I41)</f>
        <v>9231748</v>
      </c>
      <c r="J42" s="42">
        <f>SUM(J29:J41)</f>
        <v>8589141</v>
      </c>
    </row>
    <row r="43" spans="1:10" ht="16.5" customHeight="1">
      <c r="A43" s="30" t="s">
        <v>224</v>
      </c>
      <c r="B43" s="26"/>
      <c r="C43" s="26"/>
      <c r="D43" s="26"/>
      <c r="E43" s="26"/>
      <c r="F43" s="27"/>
      <c r="G43" s="34"/>
      <c r="H43" s="34"/>
      <c r="I43" s="34"/>
      <c r="J43" s="36"/>
    </row>
    <row r="44" spans="1:10" ht="16.5" customHeight="1">
      <c r="A44" s="24"/>
      <c r="B44" s="28" t="s">
        <v>13</v>
      </c>
      <c r="C44" s="28"/>
      <c r="D44" s="28"/>
      <c r="E44" s="28"/>
      <c r="F44" s="27"/>
      <c r="G44" s="48">
        <v>0</v>
      </c>
      <c r="H44" s="48">
        <v>0</v>
      </c>
      <c r="I44" s="35">
        <f>G44+H44</f>
        <v>0</v>
      </c>
      <c r="J44" s="75">
        <v>0</v>
      </c>
    </row>
    <row r="45" spans="1:10" ht="16.5" customHeight="1">
      <c r="A45" s="24"/>
      <c r="B45" s="28" t="s">
        <v>2</v>
      </c>
      <c r="C45" s="28"/>
      <c r="D45" s="28"/>
      <c r="E45" s="28"/>
      <c r="F45" s="27" t="s">
        <v>153</v>
      </c>
      <c r="G45" s="34">
        <f>G397</f>
        <v>85440</v>
      </c>
      <c r="H45" s="34">
        <f>H397</f>
        <v>0</v>
      </c>
      <c r="I45" s="35">
        <f>G45+H45</f>
        <v>85440</v>
      </c>
      <c r="J45" s="36">
        <f>J397</f>
        <v>401417</v>
      </c>
    </row>
    <row r="46" spans="1:10" ht="16.5" customHeight="1">
      <c r="A46" s="24"/>
      <c r="B46" s="28" t="s">
        <v>26</v>
      </c>
      <c r="C46" s="28"/>
      <c r="D46" s="28"/>
      <c r="E46" s="28"/>
      <c r="F46" s="27" t="s">
        <v>154</v>
      </c>
      <c r="G46" s="39">
        <f>G403</f>
        <v>0</v>
      </c>
      <c r="H46" s="39">
        <f>H403</f>
        <v>0</v>
      </c>
      <c r="I46" s="35">
        <f>G46+H46</f>
        <v>0</v>
      </c>
      <c r="J46" s="40">
        <f>J403</f>
        <v>4500</v>
      </c>
    </row>
    <row r="47" spans="1:10" ht="16.5" customHeight="1">
      <c r="A47" s="60" t="s">
        <v>5</v>
      </c>
      <c r="B47" s="61"/>
      <c r="C47" s="61"/>
      <c r="D47" s="61"/>
      <c r="E47" s="61"/>
      <c r="F47" s="27"/>
      <c r="G47" s="43">
        <f>SUM(G44:G46)</f>
        <v>85440</v>
      </c>
      <c r="H47" s="43">
        <f>SUM(H44:H46)</f>
        <v>0</v>
      </c>
      <c r="I47" s="41">
        <f>SUM(I44:I46)</f>
        <v>85440</v>
      </c>
      <c r="J47" s="42">
        <f>SUM(J44:J46)</f>
        <v>405917</v>
      </c>
    </row>
    <row r="48" spans="1:11" ht="16.5" customHeight="1" thickBot="1">
      <c r="A48" s="60" t="s">
        <v>27</v>
      </c>
      <c r="B48" s="61"/>
      <c r="C48" s="61"/>
      <c r="D48" s="61"/>
      <c r="E48" s="61"/>
      <c r="F48" s="27"/>
      <c r="G48" s="44">
        <f>G42+G47</f>
        <v>237802</v>
      </c>
      <c r="H48" s="44">
        <f>H42+H47</f>
        <v>9079386</v>
      </c>
      <c r="I48" s="44">
        <f>I42+I47</f>
        <v>9317188</v>
      </c>
      <c r="J48" s="45">
        <f>J42+J47</f>
        <v>8995058</v>
      </c>
      <c r="K48" s="91"/>
    </row>
    <row r="49" spans="1:10" ht="16.5" customHeight="1" thickTop="1">
      <c r="A49" s="30" t="s">
        <v>225</v>
      </c>
      <c r="B49" s="26"/>
      <c r="C49" s="26"/>
      <c r="D49" s="26"/>
      <c r="E49" s="26"/>
      <c r="F49" s="27" t="s">
        <v>155</v>
      </c>
      <c r="G49" s="34"/>
      <c r="H49" s="34"/>
      <c r="I49" s="34"/>
      <c r="J49" s="36"/>
    </row>
    <row r="50" spans="1:10" ht="16.5" customHeight="1">
      <c r="A50" s="24"/>
      <c r="B50" s="28" t="s">
        <v>42</v>
      </c>
      <c r="C50" s="28"/>
      <c r="D50" s="28"/>
      <c r="E50" s="28"/>
      <c r="F50" s="27"/>
      <c r="G50" s="34">
        <f>G411</f>
        <v>290262</v>
      </c>
      <c r="H50" s="34">
        <f>H411</f>
        <v>819</v>
      </c>
      <c r="I50" s="35">
        <f>G50+H50</f>
        <v>291081</v>
      </c>
      <c r="J50" s="36">
        <f>J411</f>
        <v>543959</v>
      </c>
    </row>
    <row r="51" spans="1:10" ht="16.5" customHeight="1">
      <c r="A51" s="24"/>
      <c r="B51" s="28" t="s">
        <v>43</v>
      </c>
      <c r="C51" s="28"/>
      <c r="D51" s="28"/>
      <c r="E51" s="28"/>
      <c r="F51" s="27"/>
      <c r="G51" s="39">
        <f>G417</f>
        <v>0</v>
      </c>
      <c r="H51" s="39">
        <f>H417</f>
        <v>0</v>
      </c>
      <c r="I51" s="35">
        <f>G51+H51</f>
        <v>0</v>
      </c>
      <c r="J51" s="40">
        <f>J417</f>
        <v>176</v>
      </c>
    </row>
    <row r="52" spans="1:10" ht="16.5" customHeight="1" thickBot="1">
      <c r="A52" s="60" t="s">
        <v>67</v>
      </c>
      <c r="B52" s="61"/>
      <c r="C52" s="61"/>
      <c r="D52" s="61"/>
      <c r="E52" s="61"/>
      <c r="F52" s="27"/>
      <c r="G52" s="44">
        <f>SUM(G48:G51)</f>
        <v>528064</v>
      </c>
      <c r="H52" s="44">
        <f>SUM(H48:H51)</f>
        <v>9080205</v>
      </c>
      <c r="I52" s="44">
        <f>SUM(I48:I51)</f>
        <v>9608269</v>
      </c>
      <c r="J52" s="45">
        <f>SUM(J48:J51)</f>
        <v>9539193</v>
      </c>
    </row>
    <row r="53" spans="1:10" s="76" customFormat="1" ht="15.75" customHeight="1" thickTop="1">
      <c r="A53" s="24"/>
      <c r="B53" s="92"/>
      <c r="C53" s="92"/>
      <c r="D53" s="92"/>
      <c r="E53" s="92"/>
      <c r="F53" s="93"/>
      <c r="G53" s="93"/>
      <c r="H53" s="93"/>
      <c r="I53" s="93"/>
      <c r="J53" s="94"/>
    </row>
    <row r="54" spans="1:10" s="76" customFormat="1" ht="15.75" customHeight="1">
      <c r="A54" s="24"/>
      <c r="B54" s="92"/>
      <c r="C54" s="92"/>
      <c r="D54" s="92"/>
      <c r="E54" s="92"/>
      <c r="F54" s="92"/>
      <c r="G54" s="92"/>
      <c r="H54" s="92"/>
      <c r="I54" s="92"/>
      <c r="J54" s="95"/>
    </row>
    <row r="55" spans="1:10" s="76" customFormat="1" ht="15.75" customHeight="1">
      <c r="A55" s="24"/>
      <c r="B55" s="92"/>
      <c r="C55" s="92"/>
      <c r="D55" s="92"/>
      <c r="E55" s="92"/>
      <c r="F55" s="92"/>
      <c r="G55" s="92"/>
      <c r="H55" s="92"/>
      <c r="I55" s="92"/>
      <c r="J55" s="95"/>
    </row>
    <row r="56" spans="1:10" s="76" customFormat="1" ht="15" customHeight="1">
      <c r="A56" s="96" t="s">
        <v>170</v>
      </c>
      <c r="B56" s="97"/>
      <c r="C56" s="97"/>
      <c r="D56" s="97"/>
      <c r="E56" s="97" t="s">
        <v>170</v>
      </c>
      <c r="F56" s="97"/>
      <c r="G56" s="97"/>
      <c r="H56" s="98" t="s">
        <v>170</v>
      </c>
      <c r="I56" s="98"/>
      <c r="J56" s="99"/>
    </row>
    <row r="57" spans="1:10" s="76" customFormat="1" ht="15" customHeight="1">
      <c r="A57" s="100" t="s">
        <v>167</v>
      </c>
      <c r="B57" s="101"/>
      <c r="C57" s="101"/>
      <c r="D57" s="101"/>
      <c r="E57" s="101" t="s">
        <v>168</v>
      </c>
      <c r="F57" s="101"/>
      <c r="G57" s="101"/>
      <c r="H57" s="102" t="s">
        <v>169</v>
      </c>
      <c r="I57" s="102"/>
      <c r="J57" s="103"/>
    </row>
    <row r="58" spans="2:11" ht="16.5">
      <c r="B58" s="104" t="s">
        <v>173</v>
      </c>
      <c r="C58" s="104"/>
      <c r="D58" s="104"/>
      <c r="E58" s="104"/>
      <c r="F58" s="104"/>
      <c r="G58" s="104"/>
      <c r="H58" s="104"/>
      <c r="I58" s="104"/>
      <c r="J58" s="104"/>
      <c r="K58" s="105"/>
    </row>
    <row r="59" spans="2:11" ht="16.5">
      <c r="B59" s="106"/>
      <c r="C59" s="106"/>
      <c r="D59" s="106"/>
      <c r="E59" s="106"/>
      <c r="F59" s="106"/>
      <c r="G59" s="106"/>
      <c r="H59" s="106"/>
      <c r="I59" s="106"/>
      <c r="J59" s="106"/>
      <c r="K59" s="105"/>
    </row>
    <row r="60" ht="16.5">
      <c r="A60" s="107"/>
    </row>
    <row r="61" spans="1:5" ht="16.5">
      <c r="A61" s="108" t="s">
        <v>69</v>
      </c>
      <c r="B61" s="109" t="s">
        <v>171</v>
      </c>
      <c r="C61" s="110"/>
      <c r="D61" s="110"/>
      <c r="E61" s="110"/>
    </row>
    <row r="62" spans="1:10" ht="16.5">
      <c r="A62" s="107"/>
      <c r="B62" s="111" t="s">
        <v>28</v>
      </c>
      <c r="C62" s="111"/>
      <c r="D62" s="111" t="s">
        <v>6</v>
      </c>
      <c r="E62" s="111"/>
      <c r="F62" s="111"/>
      <c r="G62" s="112" t="s">
        <v>57</v>
      </c>
      <c r="H62" s="112"/>
      <c r="I62" s="112" t="s">
        <v>70</v>
      </c>
      <c r="J62" s="112"/>
    </row>
    <row r="63" spans="1:10" ht="16.5">
      <c r="A63" s="107"/>
      <c r="B63" s="113" t="s">
        <v>11</v>
      </c>
      <c r="C63" s="113"/>
      <c r="D63" s="67" t="s">
        <v>281</v>
      </c>
      <c r="E63" s="68"/>
      <c r="F63" s="69"/>
      <c r="G63" s="70" t="s">
        <v>282</v>
      </c>
      <c r="H63" s="71"/>
      <c r="I63" s="72"/>
      <c r="J63" s="73"/>
    </row>
    <row r="64" spans="1:10" ht="16.5">
      <c r="A64" s="107"/>
      <c r="B64" s="113" t="s">
        <v>167</v>
      </c>
      <c r="C64" s="113"/>
      <c r="D64" s="67" t="s">
        <v>283</v>
      </c>
      <c r="E64" s="68"/>
      <c r="F64" s="69"/>
      <c r="G64" s="70" t="s">
        <v>284</v>
      </c>
      <c r="H64" s="71"/>
      <c r="I64" s="74" t="s">
        <v>285</v>
      </c>
      <c r="J64" s="71"/>
    </row>
    <row r="65" spans="1:10" ht="16.5">
      <c r="A65" s="107"/>
      <c r="B65" s="114" t="s">
        <v>44</v>
      </c>
      <c r="C65" s="114"/>
      <c r="D65" s="67" t="s">
        <v>286</v>
      </c>
      <c r="E65" s="68"/>
      <c r="F65" s="69"/>
      <c r="G65" s="70" t="s">
        <v>298</v>
      </c>
      <c r="H65" s="71"/>
      <c r="I65" s="70"/>
      <c r="J65" s="71"/>
    </row>
    <row r="66" spans="1:10" ht="16.5">
      <c r="A66" s="107"/>
      <c r="B66" s="114" t="s">
        <v>44</v>
      </c>
      <c r="C66" s="114"/>
      <c r="D66" s="67" t="s">
        <v>287</v>
      </c>
      <c r="E66" s="68"/>
      <c r="F66" s="69"/>
      <c r="G66" s="70" t="s">
        <v>299</v>
      </c>
      <c r="H66" s="71"/>
      <c r="I66" s="70"/>
      <c r="J66" s="71"/>
    </row>
    <row r="67" spans="1:10" ht="16.5">
      <c r="A67" s="107"/>
      <c r="B67" s="114" t="s">
        <v>44</v>
      </c>
      <c r="C67" s="114"/>
      <c r="D67" s="67" t="s">
        <v>288</v>
      </c>
      <c r="E67" s="68"/>
      <c r="F67" s="69"/>
      <c r="G67" s="70" t="s">
        <v>300</v>
      </c>
      <c r="H67" s="71"/>
      <c r="I67" s="70"/>
      <c r="J67" s="71"/>
    </row>
    <row r="68" spans="1:10" ht="16.5">
      <c r="A68" s="107"/>
      <c r="B68" s="114" t="s">
        <v>44</v>
      </c>
      <c r="C68" s="114"/>
      <c r="D68" s="67" t="s">
        <v>289</v>
      </c>
      <c r="E68" s="68"/>
      <c r="F68" s="69"/>
      <c r="G68" s="70" t="s">
        <v>301</v>
      </c>
      <c r="H68" s="71"/>
      <c r="I68" s="70"/>
      <c r="J68" s="71"/>
    </row>
    <row r="69" spans="1:10" ht="16.5">
      <c r="A69" s="107"/>
      <c r="B69" s="114" t="s">
        <v>44</v>
      </c>
      <c r="C69" s="114"/>
      <c r="D69" s="67" t="s">
        <v>290</v>
      </c>
      <c r="E69" s="68"/>
      <c r="F69" s="69"/>
      <c r="G69" s="70" t="s">
        <v>302</v>
      </c>
      <c r="H69" s="71"/>
      <c r="I69" s="70"/>
      <c r="J69" s="71"/>
    </row>
    <row r="70" spans="1:10" ht="16.5">
      <c r="A70" s="107"/>
      <c r="B70" s="114" t="s">
        <v>44</v>
      </c>
      <c r="C70" s="114"/>
      <c r="D70" s="67" t="s">
        <v>291</v>
      </c>
      <c r="E70" s="68"/>
      <c r="F70" s="69"/>
      <c r="G70" s="70" t="s">
        <v>303</v>
      </c>
      <c r="H70" s="71"/>
      <c r="I70" s="70"/>
      <c r="J70" s="71"/>
    </row>
    <row r="71" spans="1:10" ht="16.5">
      <c r="A71" s="107"/>
      <c r="B71" s="114" t="s">
        <v>44</v>
      </c>
      <c r="C71" s="114"/>
      <c r="D71" s="67" t="s">
        <v>292</v>
      </c>
      <c r="E71" s="68"/>
      <c r="F71" s="69"/>
      <c r="G71" s="70" t="s">
        <v>304</v>
      </c>
      <c r="H71" s="71"/>
      <c r="I71" s="70"/>
      <c r="J71" s="71"/>
    </row>
    <row r="72" spans="1:10" ht="16.5">
      <c r="A72" s="107"/>
      <c r="B72" s="114" t="s">
        <v>44</v>
      </c>
      <c r="C72" s="114"/>
      <c r="D72" s="67" t="s">
        <v>293</v>
      </c>
      <c r="E72" s="68"/>
      <c r="F72" s="69"/>
      <c r="G72" s="70" t="s">
        <v>305</v>
      </c>
      <c r="H72" s="71"/>
      <c r="I72" s="70"/>
      <c r="J72" s="71"/>
    </row>
    <row r="73" spans="1:10" ht="16.5">
      <c r="A73" s="107"/>
      <c r="B73" s="114" t="s">
        <v>44</v>
      </c>
      <c r="C73" s="114"/>
      <c r="D73" s="67" t="s">
        <v>294</v>
      </c>
      <c r="E73" s="68"/>
      <c r="F73" s="69"/>
      <c r="G73" s="70" t="s">
        <v>306</v>
      </c>
      <c r="H73" s="71"/>
      <c r="I73" s="70"/>
      <c r="J73" s="71"/>
    </row>
    <row r="74" spans="1:10" ht="16.5">
      <c r="A74" s="107"/>
      <c r="B74" s="113" t="s">
        <v>157</v>
      </c>
      <c r="C74" s="113"/>
      <c r="D74" s="67" t="s">
        <v>295</v>
      </c>
      <c r="E74" s="68"/>
      <c r="F74" s="69"/>
      <c r="G74" s="70" t="s">
        <v>307</v>
      </c>
      <c r="H74" s="71"/>
      <c r="I74" s="70"/>
      <c r="J74" s="71"/>
    </row>
    <row r="75" spans="1:10" ht="16.5">
      <c r="A75" s="107"/>
      <c r="B75" s="113" t="s">
        <v>157</v>
      </c>
      <c r="C75" s="113"/>
      <c r="D75" s="67" t="s">
        <v>296</v>
      </c>
      <c r="E75" s="68"/>
      <c r="F75" s="69"/>
      <c r="G75" s="70" t="s">
        <v>308</v>
      </c>
      <c r="H75" s="71"/>
      <c r="I75" s="70"/>
      <c r="J75" s="71"/>
    </row>
    <row r="76" spans="1:10" ht="16.5">
      <c r="A76" s="107"/>
      <c r="B76" s="113" t="s">
        <v>157</v>
      </c>
      <c r="C76" s="113"/>
      <c r="D76" s="67" t="s">
        <v>297</v>
      </c>
      <c r="E76" s="68"/>
      <c r="F76" s="69"/>
      <c r="G76" s="70" t="s">
        <v>309</v>
      </c>
      <c r="H76" s="71"/>
      <c r="I76" s="70"/>
      <c r="J76" s="71"/>
    </row>
    <row r="77" ht="16.5">
      <c r="A77" s="107"/>
    </row>
    <row r="78" spans="1:2" ht="16.5">
      <c r="A78" s="108" t="s">
        <v>71</v>
      </c>
      <c r="B78" s="115" t="s">
        <v>172</v>
      </c>
    </row>
    <row r="79" spans="1:2" ht="16.5">
      <c r="A79" s="107"/>
      <c r="B79" s="76" t="s">
        <v>58</v>
      </c>
    </row>
    <row r="80" spans="1:2" ht="16.5">
      <c r="A80" s="107"/>
      <c r="B80" s="76" t="s">
        <v>72</v>
      </c>
    </row>
    <row r="81" spans="1:2" ht="16.5">
      <c r="A81" s="107"/>
      <c r="B81" s="76" t="s">
        <v>73</v>
      </c>
    </row>
    <row r="82" spans="1:2" ht="16.5">
      <c r="A82" s="107"/>
      <c r="B82" s="76" t="s">
        <v>74</v>
      </c>
    </row>
    <row r="83" ht="16.5">
      <c r="A83" s="107"/>
    </row>
    <row r="84" spans="1:10" ht="15" customHeight="1">
      <c r="A84" s="116"/>
      <c r="B84" s="117" t="s">
        <v>4</v>
      </c>
      <c r="C84" s="118"/>
      <c r="D84" s="118"/>
      <c r="E84" s="118"/>
      <c r="F84" s="119"/>
      <c r="G84" s="120" t="s">
        <v>254</v>
      </c>
      <c r="H84" s="120"/>
      <c r="I84" s="121" t="s">
        <v>257</v>
      </c>
      <c r="J84" s="122"/>
    </row>
    <row r="85" spans="1:10" ht="15" customHeight="1">
      <c r="A85" s="116"/>
      <c r="B85" s="123"/>
      <c r="C85" s="124"/>
      <c r="D85" s="124"/>
      <c r="E85" s="124"/>
      <c r="F85" s="124"/>
      <c r="G85" s="125" t="s">
        <v>236</v>
      </c>
      <c r="H85" s="126" t="s">
        <v>3</v>
      </c>
      <c r="I85" s="127"/>
      <c r="J85" s="128"/>
    </row>
    <row r="86" spans="1:10" ht="15" customHeight="1">
      <c r="A86" s="116"/>
      <c r="B86" s="129"/>
      <c r="C86" s="130"/>
      <c r="D86" s="130"/>
      <c r="E86" s="130"/>
      <c r="F86" s="130"/>
      <c r="G86" s="131" t="s">
        <v>237</v>
      </c>
      <c r="H86" s="132" t="s">
        <v>237</v>
      </c>
      <c r="I86" s="133"/>
      <c r="J86" s="134"/>
    </row>
    <row r="87" spans="1:10" ht="15" customHeight="1">
      <c r="A87" s="135"/>
      <c r="B87" s="6"/>
      <c r="C87" s="6"/>
      <c r="D87" s="6"/>
      <c r="E87" s="6"/>
      <c r="F87" s="6"/>
      <c r="G87" s="6"/>
      <c r="H87" s="6"/>
      <c r="I87" s="6"/>
      <c r="J87" s="6"/>
    </row>
    <row r="88" spans="1:10" ht="15" customHeight="1">
      <c r="A88" s="27" t="s">
        <v>75</v>
      </c>
      <c r="B88" s="136" t="s">
        <v>29</v>
      </c>
      <c r="G88" s="137"/>
      <c r="H88" s="32"/>
      <c r="I88" s="137"/>
      <c r="J88" s="137"/>
    </row>
    <row r="89" spans="1:10" ht="15" customHeight="1">
      <c r="A89" s="27"/>
      <c r="B89" s="138" t="s">
        <v>30</v>
      </c>
      <c r="C89" s="139"/>
      <c r="D89" s="139"/>
      <c r="E89" s="139"/>
      <c r="F89" s="139"/>
      <c r="G89" s="140">
        <v>243696</v>
      </c>
      <c r="H89" s="32"/>
      <c r="I89" s="31"/>
      <c r="J89" s="140">
        <v>333743</v>
      </c>
    </row>
    <row r="90" spans="1:10" ht="15" customHeight="1">
      <c r="A90" s="107"/>
      <c r="B90" s="138" t="s">
        <v>31</v>
      </c>
      <c r="C90" s="139"/>
      <c r="D90" s="139"/>
      <c r="E90" s="139"/>
      <c r="F90" s="139"/>
      <c r="G90" s="140">
        <v>0</v>
      </c>
      <c r="H90" s="32"/>
      <c r="I90" s="31"/>
      <c r="J90" s="140">
        <v>0</v>
      </c>
    </row>
    <row r="91" spans="1:10" ht="15" customHeight="1">
      <c r="A91" s="107"/>
      <c r="B91" s="138" t="s">
        <v>158</v>
      </c>
      <c r="C91" s="139"/>
      <c r="D91" s="139"/>
      <c r="E91" s="139"/>
      <c r="F91" s="139"/>
      <c r="G91" s="140">
        <v>0</v>
      </c>
      <c r="H91" s="32"/>
      <c r="I91" s="31"/>
      <c r="J91" s="140">
        <v>0</v>
      </c>
    </row>
    <row r="92" spans="1:10" ht="15" customHeight="1">
      <c r="A92" s="107"/>
      <c r="B92" s="138" t="s">
        <v>159</v>
      </c>
      <c r="C92" s="139"/>
      <c r="D92" s="139"/>
      <c r="E92" s="139"/>
      <c r="F92" s="139"/>
      <c r="G92" s="140">
        <v>0</v>
      </c>
      <c r="H92" s="32"/>
      <c r="I92" s="31"/>
      <c r="J92" s="140">
        <v>0</v>
      </c>
    </row>
    <row r="93" spans="1:10" ht="15" customHeight="1">
      <c r="A93" s="107"/>
      <c r="B93" s="138" t="s">
        <v>32</v>
      </c>
      <c r="C93" s="139"/>
      <c r="D93" s="139"/>
      <c r="E93" s="139"/>
      <c r="F93" s="139"/>
      <c r="G93" s="140">
        <v>0</v>
      </c>
      <c r="H93" s="32"/>
      <c r="I93" s="31"/>
      <c r="J93" s="140">
        <v>0</v>
      </c>
    </row>
    <row r="94" spans="1:10" ht="15" customHeight="1" thickBot="1">
      <c r="A94" s="107"/>
      <c r="B94" s="141"/>
      <c r="C94" s="141"/>
      <c r="D94" s="141"/>
      <c r="E94" s="141"/>
      <c r="F94" s="141"/>
      <c r="G94" s="20">
        <f>SUM(G88:G93)</f>
        <v>243696</v>
      </c>
      <c r="H94" s="142"/>
      <c r="I94" s="143"/>
      <c r="J94" s="20">
        <f>SUM(J88:J93)</f>
        <v>333743</v>
      </c>
    </row>
    <row r="95" spans="1:10" ht="15" customHeight="1" thickTop="1">
      <c r="A95" s="107"/>
      <c r="G95" s="31"/>
      <c r="H95" s="31"/>
      <c r="I95" s="31"/>
      <c r="J95" s="31"/>
    </row>
    <row r="96" spans="1:10" ht="15" customHeight="1">
      <c r="A96" s="108" t="s">
        <v>76</v>
      </c>
      <c r="B96" s="144" t="s">
        <v>7</v>
      </c>
      <c r="G96" s="31"/>
      <c r="H96" s="31"/>
      <c r="I96" s="31"/>
      <c r="J96" s="31"/>
    </row>
    <row r="97" spans="1:10" ht="15" customHeight="1">
      <c r="A97" s="107"/>
      <c r="B97" s="47" t="s">
        <v>15</v>
      </c>
      <c r="C97" s="145"/>
      <c r="D97" s="145"/>
      <c r="E97" s="145"/>
      <c r="F97" s="145"/>
      <c r="G97" s="146">
        <v>0</v>
      </c>
      <c r="H97" s="47">
        <v>0</v>
      </c>
      <c r="I97" s="31"/>
      <c r="J97" s="146">
        <v>0</v>
      </c>
    </row>
    <row r="98" spans="1:10" ht="15" customHeight="1">
      <c r="A98" s="107"/>
      <c r="B98" s="47" t="s">
        <v>59</v>
      </c>
      <c r="C98" s="145"/>
      <c r="D98" s="145"/>
      <c r="E98" s="145"/>
      <c r="F98" s="145"/>
      <c r="G98" s="146">
        <v>0</v>
      </c>
      <c r="H98" s="145"/>
      <c r="I98" s="31"/>
      <c r="J98" s="146">
        <v>0</v>
      </c>
    </row>
    <row r="99" spans="1:10" ht="15" customHeight="1">
      <c r="A99" s="107"/>
      <c r="B99" s="47" t="s">
        <v>8</v>
      </c>
      <c r="C99" s="145"/>
      <c r="D99" s="145"/>
      <c r="E99" s="145"/>
      <c r="F99" s="145"/>
      <c r="G99" s="146">
        <v>0</v>
      </c>
      <c r="H99" s="145"/>
      <c r="I99" s="31"/>
      <c r="J99" s="146">
        <v>0</v>
      </c>
    </row>
    <row r="100" spans="1:10" ht="15" customHeight="1">
      <c r="A100" s="107"/>
      <c r="B100" s="47" t="s">
        <v>268</v>
      </c>
      <c r="C100" s="145"/>
      <c r="D100" s="145"/>
      <c r="E100" s="145"/>
      <c r="F100" s="145"/>
      <c r="G100" s="146">
        <v>145550</v>
      </c>
      <c r="H100" s="145"/>
      <c r="I100" s="31"/>
      <c r="J100" s="146">
        <v>10000</v>
      </c>
    </row>
    <row r="101" spans="1:10" ht="15" customHeight="1" thickBot="1">
      <c r="A101" s="107"/>
      <c r="B101" s="141" t="s">
        <v>265</v>
      </c>
      <c r="C101" s="141"/>
      <c r="D101" s="141"/>
      <c r="E101" s="141"/>
      <c r="F101" s="141"/>
      <c r="G101" s="20">
        <f>SUM(G97:G100)</f>
        <v>145550</v>
      </c>
      <c r="H101" s="20">
        <f>SUM(H97:H100)</f>
        <v>0</v>
      </c>
      <c r="I101" s="143"/>
      <c r="J101" s="20">
        <f>SUM(J97:J100)</f>
        <v>10000</v>
      </c>
    </row>
    <row r="102" spans="1:10" ht="15" customHeight="1" thickTop="1">
      <c r="A102" s="107"/>
      <c r="G102" s="31"/>
      <c r="H102" s="31"/>
      <c r="I102" s="31"/>
      <c r="J102" s="31"/>
    </row>
    <row r="103" spans="1:10" ht="15" customHeight="1">
      <c r="A103" s="107" t="s">
        <v>77</v>
      </c>
      <c r="B103" s="136" t="s">
        <v>51</v>
      </c>
      <c r="G103" s="31"/>
      <c r="H103" s="31"/>
      <c r="I103" s="31"/>
      <c r="J103" s="31"/>
    </row>
    <row r="104" spans="1:10" ht="15" customHeight="1">
      <c r="A104" s="107"/>
      <c r="B104" s="147" t="s">
        <v>279</v>
      </c>
      <c r="C104" s="148"/>
      <c r="D104" s="148"/>
      <c r="E104" s="148"/>
      <c r="F104" s="148"/>
      <c r="G104" s="145"/>
      <c r="H104" s="146">
        <v>200000</v>
      </c>
      <c r="I104" s="31"/>
      <c r="J104" s="146">
        <v>455818</v>
      </c>
    </row>
    <row r="105" spans="1:10" ht="15" customHeight="1">
      <c r="A105" s="107"/>
      <c r="B105" s="149" t="s">
        <v>266</v>
      </c>
      <c r="C105" s="148"/>
      <c r="D105" s="148"/>
      <c r="E105" s="148"/>
      <c r="F105" s="148"/>
      <c r="G105" s="145"/>
      <c r="H105" s="146">
        <v>60204</v>
      </c>
      <c r="I105" s="31"/>
      <c r="J105" s="146">
        <v>0</v>
      </c>
    </row>
    <row r="106" spans="1:10" ht="15" customHeight="1">
      <c r="A106" s="107"/>
      <c r="B106" s="147" t="s">
        <v>267</v>
      </c>
      <c r="C106" s="148"/>
      <c r="D106" s="148"/>
      <c r="E106" s="148"/>
      <c r="F106" s="148"/>
      <c r="G106" s="145"/>
      <c r="H106" s="146">
        <v>0</v>
      </c>
      <c r="I106" s="31"/>
      <c r="J106" s="146">
        <v>0</v>
      </c>
    </row>
    <row r="107" spans="1:10" ht="15" customHeight="1" thickBot="1">
      <c r="A107" s="107"/>
      <c r="B107" s="150"/>
      <c r="C107" s="150"/>
      <c r="D107" s="150"/>
      <c r="E107" s="150"/>
      <c r="F107" s="150"/>
      <c r="G107" s="142"/>
      <c r="H107" s="20">
        <f>SUM(H104:H106)</f>
        <v>260204</v>
      </c>
      <c r="I107" s="143"/>
      <c r="J107" s="20">
        <f>SUM(J104:J106)</f>
        <v>455818</v>
      </c>
    </row>
    <row r="108" spans="1:10" ht="15" customHeight="1" thickTop="1">
      <c r="A108" s="107"/>
      <c r="B108" s="151" t="s">
        <v>174</v>
      </c>
      <c r="C108" s="152"/>
      <c r="D108" s="153"/>
      <c r="E108" s="152"/>
      <c r="F108" s="152"/>
      <c r="G108" s="154"/>
      <c r="H108" s="154"/>
      <c r="I108" s="154"/>
      <c r="J108" s="31"/>
    </row>
    <row r="109" spans="1:10" ht="15" customHeight="1">
      <c r="A109" s="107"/>
      <c r="G109" s="31"/>
      <c r="H109" s="31"/>
      <c r="I109" s="31"/>
      <c r="J109" s="31"/>
    </row>
    <row r="110" spans="1:10" ht="15" customHeight="1">
      <c r="A110" s="108" t="s">
        <v>78</v>
      </c>
      <c r="B110" s="115" t="s">
        <v>62</v>
      </c>
      <c r="G110" s="31"/>
      <c r="H110" s="31"/>
      <c r="I110" s="31"/>
      <c r="J110" s="31"/>
    </row>
    <row r="111" spans="1:10" ht="15" customHeight="1">
      <c r="A111" s="107"/>
      <c r="B111" s="155" t="s">
        <v>269</v>
      </c>
      <c r="C111" s="28"/>
      <c r="D111" s="28"/>
      <c r="E111" s="28"/>
      <c r="F111" s="28"/>
      <c r="G111" s="28"/>
      <c r="H111" s="146">
        <v>77850</v>
      </c>
      <c r="I111" s="31"/>
      <c r="J111" s="146">
        <v>194625</v>
      </c>
    </row>
    <row r="112" spans="1:10" ht="15" customHeight="1">
      <c r="A112" s="107"/>
      <c r="B112" s="155" t="s">
        <v>79</v>
      </c>
      <c r="C112" s="28"/>
      <c r="D112" s="28"/>
      <c r="E112" s="28"/>
      <c r="F112" s="28"/>
      <c r="G112" s="28"/>
      <c r="H112" s="146">
        <v>636280</v>
      </c>
      <c r="I112" s="31"/>
      <c r="J112" s="146">
        <v>522504</v>
      </c>
    </row>
    <row r="113" spans="1:10" ht="15" customHeight="1" thickBot="1">
      <c r="A113" s="107"/>
      <c r="B113" s="25" t="s">
        <v>270</v>
      </c>
      <c r="C113" s="25"/>
      <c r="D113" s="25"/>
      <c r="E113" s="25"/>
      <c r="F113" s="25"/>
      <c r="G113" s="25"/>
      <c r="H113" s="20">
        <f>SUM(H111:H112)</f>
        <v>714130</v>
      </c>
      <c r="I113" s="143"/>
      <c r="J113" s="20">
        <f>SUM(J111:J112)</f>
        <v>717129</v>
      </c>
    </row>
    <row r="114" spans="1:10" ht="15" customHeight="1" thickTop="1">
      <c r="A114" s="107"/>
      <c r="B114" s="156"/>
      <c r="C114" s="157" t="s">
        <v>271</v>
      </c>
      <c r="G114" s="31"/>
      <c r="H114" s="31"/>
      <c r="I114" s="31"/>
      <c r="J114" s="31"/>
    </row>
    <row r="115" spans="1:10" ht="15" customHeight="1">
      <c r="A115" s="107"/>
      <c r="B115" s="151" t="s">
        <v>174</v>
      </c>
      <c r="G115" s="31"/>
      <c r="H115" s="31"/>
      <c r="I115" s="31"/>
      <c r="J115" s="31"/>
    </row>
    <row r="116" spans="1:10" ht="15" customHeight="1">
      <c r="A116" s="107"/>
      <c r="B116" s="151"/>
      <c r="G116" s="31"/>
      <c r="H116" s="31"/>
      <c r="I116" s="31"/>
      <c r="J116" s="31"/>
    </row>
    <row r="117" spans="1:10" ht="15" customHeight="1">
      <c r="A117" s="107"/>
      <c r="B117" s="151"/>
      <c r="G117" s="31"/>
      <c r="H117" s="31"/>
      <c r="I117" s="31"/>
      <c r="J117" s="31"/>
    </row>
    <row r="118" spans="1:10" ht="15" customHeight="1">
      <c r="A118" s="107"/>
      <c r="B118" s="151"/>
      <c r="G118" s="31"/>
      <c r="H118" s="31"/>
      <c r="I118" s="31"/>
      <c r="J118" s="31"/>
    </row>
    <row r="119" spans="1:10" ht="15" customHeight="1">
      <c r="A119" s="107"/>
      <c r="B119" s="151"/>
      <c r="G119" s="31"/>
      <c r="H119" s="31"/>
      <c r="I119" s="31"/>
      <c r="J119" s="31"/>
    </row>
    <row r="120" spans="1:10" ht="15" customHeight="1">
      <c r="A120" s="107"/>
      <c r="B120" s="151"/>
      <c r="G120" s="31"/>
      <c r="H120" s="31"/>
      <c r="I120" s="31"/>
      <c r="J120" s="31"/>
    </row>
    <row r="121" spans="1:10" ht="15" customHeight="1">
      <c r="A121" s="107"/>
      <c r="B121" s="151"/>
      <c r="G121" s="31"/>
      <c r="H121" s="31"/>
      <c r="I121" s="31"/>
      <c r="J121" s="31"/>
    </row>
    <row r="122" spans="1:10" ht="15" customHeight="1">
      <c r="A122" s="107"/>
      <c r="B122" s="151"/>
      <c r="G122" s="31"/>
      <c r="H122" s="31"/>
      <c r="I122" s="31"/>
      <c r="J122" s="31"/>
    </row>
    <row r="123" spans="1:10" ht="15" customHeight="1">
      <c r="A123" s="107"/>
      <c r="B123" s="151"/>
      <c r="G123" s="31"/>
      <c r="H123" s="31"/>
      <c r="I123" s="31"/>
      <c r="J123" s="31"/>
    </row>
    <row r="124" spans="1:10" ht="15" customHeight="1">
      <c r="A124" s="108" t="s">
        <v>80</v>
      </c>
      <c r="B124" s="115" t="s">
        <v>61</v>
      </c>
      <c r="G124" s="31"/>
      <c r="H124" s="31"/>
      <c r="I124" s="31"/>
      <c r="J124" s="31"/>
    </row>
    <row r="125" spans="1:10" ht="15" customHeight="1">
      <c r="A125" s="107"/>
      <c r="B125" s="155" t="s">
        <v>60</v>
      </c>
      <c r="C125" s="28"/>
      <c r="D125" s="28"/>
      <c r="E125" s="28"/>
      <c r="F125" s="28"/>
      <c r="G125" s="31"/>
      <c r="H125" s="146">
        <v>0</v>
      </c>
      <c r="I125" s="31"/>
      <c r="J125" s="146">
        <v>601848</v>
      </c>
    </row>
    <row r="126" spans="1:10" ht="15" customHeight="1">
      <c r="A126" s="107"/>
      <c r="B126" s="155" t="s">
        <v>276</v>
      </c>
      <c r="C126" s="28"/>
      <c r="D126" s="28"/>
      <c r="E126" s="28"/>
      <c r="F126" s="28"/>
      <c r="G126" s="31"/>
      <c r="H126" s="146">
        <v>872482</v>
      </c>
      <c r="I126" s="31"/>
      <c r="J126" s="146">
        <v>160000</v>
      </c>
    </row>
    <row r="127" spans="1:10" ht="15" customHeight="1">
      <c r="A127" s="107"/>
      <c r="B127" s="155" t="s">
        <v>275</v>
      </c>
      <c r="C127" s="28"/>
      <c r="D127" s="28"/>
      <c r="E127" s="28"/>
      <c r="F127" s="28"/>
      <c r="G127" s="31"/>
      <c r="H127" s="146">
        <v>746053</v>
      </c>
      <c r="I127" s="31"/>
      <c r="J127" s="146">
        <v>673355</v>
      </c>
    </row>
    <row r="128" spans="1:10" ht="15" customHeight="1">
      <c r="A128" s="107"/>
      <c r="B128" s="155" t="s">
        <v>234</v>
      </c>
      <c r="C128" s="28"/>
      <c r="D128" s="28"/>
      <c r="E128" s="28"/>
      <c r="F128" s="28"/>
      <c r="G128" s="31"/>
      <c r="H128" s="146">
        <v>1714000</v>
      </c>
      <c r="I128" s="31"/>
      <c r="J128" s="146">
        <v>2064000</v>
      </c>
    </row>
    <row r="129" spans="1:10" ht="15" customHeight="1">
      <c r="A129" s="107"/>
      <c r="B129" s="155" t="s">
        <v>82</v>
      </c>
      <c r="C129" s="28"/>
      <c r="D129" s="28"/>
      <c r="E129" s="28"/>
      <c r="F129" s="28"/>
      <c r="G129" s="31"/>
      <c r="H129" s="146">
        <v>0</v>
      </c>
      <c r="I129" s="31"/>
      <c r="J129" s="146">
        <v>0</v>
      </c>
    </row>
    <row r="130" spans="1:10" ht="15" customHeight="1">
      <c r="A130" s="107"/>
      <c r="B130" s="155" t="s">
        <v>232</v>
      </c>
      <c r="C130" s="28"/>
      <c r="D130" s="28"/>
      <c r="E130" s="28"/>
      <c r="F130" s="28"/>
      <c r="G130" s="31"/>
      <c r="H130" s="146">
        <v>0</v>
      </c>
      <c r="I130" s="31"/>
      <c r="J130" s="146">
        <v>547049</v>
      </c>
    </row>
    <row r="131" spans="1:10" ht="15" customHeight="1">
      <c r="A131" s="107"/>
      <c r="B131" s="155" t="s">
        <v>235</v>
      </c>
      <c r="C131" s="28"/>
      <c r="D131" s="28"/>
      <c r="E131" s="28"/>
      <c r="F131" s="28"/>
      <c r="G131" s="31"/>
      <c r="H131" s="146">
        <v>0</v>
      </c>
      <c r="I131" s="31"/>
      <c r="J131" s="146">
        <v>273680</v>
      </c>
    </row>
    <row r="132" spans="1:10" ht="15" customHeight="1" thickBot="1">
      <c r="A132" s="107"/>
      <c r="B132" s="158"/>
      <c r="C132" s="158"/>
      <c r="D132" s="158"/>
      <c r="E132" s="158"/>
      <c r="F132" s="158"/>
      <c r="G132" s="143"/>
      <c r="H132" s="20">
        <f>SUM(H125:H131)</f>
        <v>3332535</v>
      </c>
      <c r="I132" s="143"/>
      <c r="J132" s="20">
        <f>SUM(J125:J131)</f>
        <v>4319932</v>
      </c>
    </row>
    <row r="133" spans="1:10" ht="15" customHeight="1" thickTop="1">
      <c r="A133" s="107"/>
      <c r="G133" s="31"/>
      <c r="H133" s="31"/>
      <c r="I133" s="31"/>
      <c r="J133" s="31"/>
    </row>
    <row r="134" spans="1:10" ht="15" customHeight="1">
      <c r="A134" s="107"/>
      <c r="B134" s="151" t="s">
        <v>175</v>
      </c>
      <c r="G134" s="31"/>
      <c r="H134" s="31"/>
      <c r="I134" s="31"/>
      <c r="J134" s="31"/>
    </row>
    <row r="135" spans="1:10" ht="15" customHeight="1">
      <c r="A135" s="108" t="s">
        <v>83</v>
      </c>
      <c r="B135" s="115" t="s">
        <v>63</v>
      </c>
      <c r="G135" s="31"/>
      <c r="H135" s="31"/>
      <c r="I135" s="31"/>
      <c r="J135" s="31"/>
    </row>
    <row r="136" spans="1:10" ht="15" customHeight="1">
      <c r="A136" s="107"/>
      <c r="B136" s="147"/>
      <c r="C136" s="148"/>
      <c r="D136" s="148"/>
      <c r="E136" s="148"/>
      <c r="F136" s="148"/>
      <c r="G136" s="31"/>
      <c r="H136" s="146">
        <v>0</v>
      </c>
      <c r="I136" s="31"/>
      <c r="J136" s="146">
        <v>0</v>
      </c>
    </row>
    <row r="137" spans="1:10" ht="15" customHeight="1">
      <c r="A137" s="107"/>
      <c r="B137" s="159"/>
      <c r="C137" s="160"/>
      <c r="D137" s="161"/>
      <c r="E137" s="160"/>
      <c r="F137" s="160"/>
      <c r="G137" s="31"/>
      <c r="H137" s="146">
        <v>0</v>
      </c>
      <c r="I137" s="31"/>
      <c r="J137" s="146">
        <v>0</v>
      </c>
    </row>
    <row r="138" spans="1:10" ht="15" customHeight="1">
      <c r="A138" s="107"/>
      <c r="B138" s="147"/>
      <c r="C138" s="148"/>
      <c r="D138" s="148"/>
      <c r="E138" s="148"/>
      <c r="F138" s="148"/>
      <c r="G138" s="31"/>
      <c r="H138" s="146">
        <v>0</v>
      </c>
      <c r="I138" s="31"/>
      <c r="J138" s="146">
        <v>0</v>
      </c>
    </row>
    <row r="139" spans="1:10" ht="15" customHeight="1" thickBot="1">
      <c r="A139" s="107"/>
      <c r="B139" s="150"/>
      <c r="C139" s="150"/>
      <c r="D139" s="150"/>
      <c r="E139" s="150"/>
      <c r="F139" s="150"/>
      <c r="G139" s="143"/>
      <c r="H139" s="20">
        <f>SUM(H136:H138)</f>
        <v>0</v>
      </c>
      <c r="I139" s="143"/>
      <c r="J139" s="20">
        <f>SUM(J136:J138)</f>
        <v>0</v>
      </c>
    </row>
    <row r="140" spans="1:10" ht="15" customHeight="1" thickTop="1">
      <c r="A140" s="107"/>
      <c r="B140" s="151" t="s">
        <v>174</v>
      </c>
      <c r="G140" s="31"/>
      <c r="H140" s="31"/>
      <c r="I140" s="31"/>
      <c r="J140" s="31"/>
    </row>
    <row r="141" spans="1:10" ht="15" customHeight="1">
      <c r="A141" s="107"/>
      <c r="G141" s="31"/>
      <c r="H141" s="31"/>
      <c r="I141" s="31"/>
      <c r="J141" s="31"/>
    </row>
    <row r="142" spans="1:10" ht="15" customHeight="1">
      <c r="A142" s="108" t="s">
        <v>84</v>
      </c>
      <c r="B142" s="115" t="s">
        <v>161</v>
      </c>
      <c r="G142" s="31"/>
      <c r="H142" s="31"/>
      <c r="I142" s="31"/>
      <c r="J142" s="31"/>
    </row>
    <row r="143" spans="1:10" ht="15" customHeight="1">
      <c r="A143" s="107"/>
      <c r="B143" s="46" t="s">
        <v>233</v>
      </c>
      <c r="C143" s="162"/>
      <c r="D143" s="162"/>
      <c r="E143" s="162"/>
      <c r="F143" s="162"/>
      <c r="G143" s="31"/>
      <c r="H143" s="146">
        <v>996200</v>
      </c>
      <c r="I143" s="31"/>
      <c r="J143" s="146">
        <v>799600</v>
      </c>
    </row>
    <row r="144" spans="1:10" ht="15" customHeight="1">
      <c r="A144" s="107"/>
      <c r="B144" s="163" t="s">
        <v>274</v>
      </c>
      <c r="C144" s="162"/>
      <c r="D144" s="162"/>
      <c r="E144" s="162"/>
      <c r="F144" s="162"/>
      <c r="G144" s="31"/>
      <c r="H144" s="146">
        <v>0</v>
      </c>
      <c r="I144" s="31"/>
      <c r="J144" s="146">
        <v>0</v>
      </c>
    </row>
    <row r="145" spans="1:10" ht="15" customHeight="1">
      <c r="A145" s="107"/>
      <c r="B145" s="46"/>
      <c r="C145" s="162"/>
      <c r="D145" s="162"/>
      <c r="E145" s="162"/>
      <c r="F145" s="162"/>
      <c r="G145" s="31"/>
      <c r="H145" s="146">
        <v>0</v>
      </c>
      <c r="I145" s="31"/>
      <c r="J145" s="146">
        <v>0</v>
      </c>
    </row>
    <row r="146" spans="1:10" ht="15" customHeight="1" thickBot="1">
      <c r="A146" s="107"/>
      <c r="B146" s="141"/>
      <c r="C146" s="141"/>
      <c r="D146" s="141"/>
      <c r="E146" s="141"/>
      <c r="F146" s="141"/>
      <c r="G146" s="143"/>
      <c r="H146" s="20">
        <f>SUM(H143:H145)</f>
        <v>996200</v>
      </c>
      <c r="I146" s="143"/>
      <c r="J146" s="20">
        <f>SUM(J143:J145)</f>
        <v>799600</v>
      </c>
    </row>
    <row r="147" spans="1:10" ht="15" customHeight="1" thickTop="1">
      <c r="A147" s="107"/>
      <c r="B147" s="151" t="s">
        <v>174</v>
      </c>
      <c r="G147" s="31"/>
      <c r="H147" s="31"/>
      <c r="I147" s="31"/>
      <c r="J147" s="31"/>
    </row>
    <row r="148" spans="1:10" ht="15" customHeight="1">
      <c r="A148" s="107"/>
      <c r="B148" s="151"/>
      <c r="G148" s="31"/>
      <c r="H148" s="31"/>
      <c r="I148" s="31"/>
      <c r="J148" s="31"/>
    </row>
    <row r="149" spans="1:10" ht="15" customHeight="1">
      <c r="A149" s="108" t="s">
        <v>85</v>
      </c>
      <c r="B149" s="115" t="s">
        <v>136</v>
      </c>
      <c r="G149" s="31"/>
      <c r="H149" s="31"/>
      <c r="I149" s="31"/>
      <c r="J149" s="31"/>
    </row>
    <row r="150" spans="1:10" ht="15" customHeight="1">
      <c r="A150" s="107"/>
      <c r="B150" s="46" t="s">
        <v>176</v>
      </c>
      <c r="C150" s="162"/>
      <c r="D150" s="162"/>
      <c r="E150" s="162"/>
      <c r="F150" s="162"/>
      <c r="G150" s="31"/>
      <c r="H150" s="31"/>
      <c r="I150" s="31"/>
      <c r="J150" s="31"/>
    </row>
    <row r="151" spans="1:10" ht="15" customHeight="1">
      <c r="A151" s="107"/>
      <c r="B151" s="46"/>
      <c r="C151" s="162"/>
      <c r="D151" s="162"/>
      <c r="E151" s="162"/>
      <c r="F151" s="162"/>
      <c r="G151" s="31"/>
      <c r="H151" s="146">
        <v>0</v>
      </c>
      <c r="I151" s="31"/>
      <c r="J151" s="146">
        <v>0</v>
      </c>
    </row>
    <row r="152" spans="1:10" ht="15" customHeight="1">
      <c r="A152" s="107"/>
      <c r="B152" s="46"/>
      <c r="C152" s="162"/>
      <c r="D152" s="162"/>
      <c r="E152" s="162"/>
      <c r="F152" s="162"/>
      <c r="G152" s="31"/>
      <c r="H152" s="146">
        <v>0</v>
      </c>
      <c r="I152" s="31"/>
      <c r="J152" s="146">
        <v>0</v>
      </c>
    </row>
    <row r="153" spans="1:10" ht="15" customHeight="1">
      <c r="A153" s="107"/>
      <c r="B153" s="46"/>
      <c r="C153" s="162"/>
      <c r="D153" s="28"/>
      <c r="E153" s="162"/>
      <c r="F153" s="162"/>
      <c r="G153" s="31"/>
      <c r="H153" s="146">
        <v>0</v>
      </c>
      <c r="I153" s="31"/>
      <c r="J153" s="146">
        <v>0</v>
      </c>
    </row>
    <row r="154" spans="1:10" ht="15" customHeight="1" thickBot="1">
      <c r="A154" s="107"/>
      <c r="B154" s="141"/>
      <c r="C154" s="141"/>
      <c r="D154" s="141"/>
      <c r="E154" s="141"/>
      <c r="F154" s="141"/>
      <c r="G154" s="143"/>
      <c r="H154" s="20">
        <f>SUM(H151:H153)</f>
        <v>0</v>
      </c>
      <c r="I154" s="143"/>
      <c r="J154" s="20">
        <f>SUM(J151:J153)</f>
        <v>0</v>
      </c>
    </row>
    <row r="155" spans="1:10" ht="15" customHeight="1" thickTop="1">
      <c r="A155" s="107"/>
      <c r="B155" s="164"/>
      <c r="C155" s="164"/>
      <c r="D155" s="164"/>
      <c r="E155" s="164"/>
      <c r="F155" s="164"/>
      <c r="G155" s="143"/>
      <c r="H155" s="142"/>
      <c r="I155" s="143"/>
      <c r="J155" s="142"/>
    </row>
    <row r="156" spans="1:10" ht="15" customHeight="1">
      <c r="A156" s="108" t="s">
        <v>86</v>
      </c>
      <c r="B156" s="115" t="s">
        <v>137</v>
      </c>
      <c r="G156" s="31"/>
      <c r="H156" s="31"/>
      <c r="I156" s="31"/>
      <c r="J156" s="31"/>
    </row>
    <row r="157" spans="1:10" ht="15" customHeight="1">
      <c r="A157" s="107"/>
      <c r="B157" s="46" t="s">
        <v>176</v>
      </c>
      <c r="C157" s="162"/>
      <c r="D157" s="162"/>
      <c r="E157" s="162"/>
      <c r="F157" s="162"/>
      <c r="G157" s="31"/>
      <c r="H157" s="31"/>
      <c r="I157" s="31"/>
      <c r="J157" s="31"/>
    </row>
    <row r="158" spans="1:10" ht="15" customHeight="1">
      <c r="A158" s="107"/>
      <c r="B158" s="155" t="s">
        <v>15</v>
      </c>
      <c r="C158" s="162"/>
      <c r="D158" s="162"/>
      <c r="E158" s="162"/>
      <c r="F158" s="162"/>
      <c r="G158" s="31">
        <v>0</v>
      </c>
      <c r="H158" s="146">
        <v>0</v>
      </c>
      <c r="I158" s="31"/>
      <c r="J158" s="146">
        <v>0</v>
      </c>
    </row>
    <row r="159" spans="1:10" ht="15" customHeight="1">
      <c r="A159" s="107"/>
      <c r="B159" s="155" t="s">
        <v>89</v>
      </c>
      <c r="C159" s="162"/>
      <c r="D159" s="162"/>
      <c r="E159" s="162"/>
      <c r="F159" s="162"/>
      <c r="G159" s="31"/>
      <c r="H159" s="146">
        <v>0</v>
      </c>
      <c r="I159" s="31"/>
      <c r="J159" s="146">
        <v>0</v>
      </c>
    </row>
    <row r="160" spans="1:10" ht="15" customHeight="1">
      <c r="A160" s="107"/>
      <c r="B160" s="155" t="s">
        <v>60</v>
      </c>
      <c r="C160" s="162"/>
      <c r="D160" s="162"/>
      <c r="E160" s="162"/>
      <c r="F160" s="162"/>
      <c r="G160" s="31"/>
      <c r="H160" s="146">
        <v>0</v>
      </c>
      <c r="I160" s="31"/>
      <c r="J160" s="146">
        <v>0</v>
      </c>
    </row>
    <row r="161" spans="1:10" ht="15" customHeight="1">
      <c r="A161" s="107"/>
      <c r="B161" s="155" t="s">
        <v>81</v>
      </c>
      <c r="C161" s="162"/>
      <c r="D161" s="162"/>
      <c r="E161" s="162"/>
      <c r="F161" s="162"/>
      <c r="G161" s="31"/>
      <c r="H161" s="146">
        <v>0</v>
      </c>
      <c r="I161" s="31"/>
      <c r="J161" s="146">
        <v>0</v>
      </c>
    </row>
    <row r="162" spans="1:10" ht="15" customHeight="1">
      <c r="A162" s="107"/>
      <c r="B162" s="155" t="s">
        <v>65</v>
      </c>
      <c r="C162" s="162"/>
      <c r="D162" s="162"/>
      <c r="E162" s="162"/>
      <c r="F162" s="162"/>
      <c r="G162" s="31"/>
      <c r="H162" s="146">
        <v>0</v>
      </c>
      <c r="I162" s="31"/>
      <c r="J162" s="146">
        <v>0</v>
      </c>
    </row>
    <row r="163" spans="1:10" ht="15" customHeight="1">
      <c r="A163" s="107"/>
      <c r="B163" s="155" t="s">
        <v>231</v>
      </c>
      <c r="C163" s="162"/>
      <c r="D163" s="162"/>
      <c r="E163" s="162"/>
      <c r="F163" s="162"/>
      <c r="G163" s="31"/>
      <c r="H163" s="146">
        <v>0</v>
      </c>
      <c r="I163" s="31"/>
      <c r="J163" s="146">
        <v>0</v>
      </c>
    </row>
    <row r="164" spans="1:10" ht="15" customHeight="1">
      <c r="A164" s="107"/>
      <c r="B164" s="155" t="s">
        <v>82</v>
      </c>
      <c r="C164" s="162"/>
      <c r="D164" s="162"/>
      <c r="E164" s="162"/>
      <c r="F164" s="162"/>
      <c r="G164" s="31"/>
      <c r="H164" s="146">
        <v>0</v>
      </c>
      <c r="I164" s="31"/>
      <c r="J164" s="146">
        <v>0</v>
      </c>
    </row>
    <row r="165" spans="1:10" ht="15" customHeight="1">
      <c r="A165" s="107"/>
      <c r="B165" s="155" t="s">
        <v>235</v>
      </c>
      <c r="C165" s="162"/>
      <c r="D165" s="162"/>
      <c r="E165" s="162"/>
      <c r="F165" s="162"/>
      <c r="G165" s="31"/>
      <c r="H165" s="146">
        <v>0</v>
      </c>
      <c r="I165" s="31"/>
      <c r="J165" s="146">
        <v>0</v>
      </c>
    </row>
    <row r="166" spans="1:10" ht="15" customHeight="1">
      <c r="A166" s="107"/>
      <c r="B166" s="155" t="s">
        <v>56</v>
      </c>
      <c r="C166" s="162"/>
      <c r="D166" s="162"/>
      <c r="E166" s="162"/>
      <c r="F166" s="162"/>
      <c r="G166" s="31"/>
      <c r="H166" s="146">
        <v>0</v>
      </c>
      <c r="I166" s="31"/>
      <c r="J166" s="146">
        <v>0</v>
      </c>
    </row>
    <row r="167" spans="1:10" ht="15" customHeight="1">
      <c r="A167" s="107"/>
      <c r="B167" s="155" t="s">
        <v>123</v>
      </c>
      <c r="C167" s="162"/>
      <c r="D167" s="162"/>
      <c r="E167" s="162"/>
      <c r="F167" s="162"/>
      <c r="G167" s="31"/>
      <c r="H167" s="146">
        <v>0</v>
      </c>
      <c r="I167" s="31"/>
      <c r="J167" s="146"/>
    </row>
    <row r="168" spans="1:10" ht="15" customHeight="1">
      <c r="A168" s="107"/>
      <c r="B168" s="155" t="s">
        <v>211</v>
      </c>
      <c r="C168" s="162"/>
      <c r="D168" s="28"/>
      <c r="E168" s="162"/>
      <c r="F168" s="162"/>
      <c r="G168" s="146">
        <v>0</v>
      </c>
      <c r="H168" s="31"/>
      <c r="I168" s="31"/>
      <c r="J168" s="146">
        <v>0</v>
      </c>
    </row>
    <row r="169" spans="1:10" ht="15" customHeight="1" thickBot="1">
      <c r="A169" s="107"/>
      <c r="B169" s="141"/>
      <c r="C169" s="141"/>
      <c r="D169" s="141"/>
      <c r="E169" s="141"/>
      <c r="F169" s="141"/>
      <c r="G169" s="20">
        <f>SUM(G158:G168)</f>
        <v>0</v>
      </c>
      <c r="H169" s="20">
        <f>SUM(H158:H168)</f>
        <v>0</v>
      </c>
      <c r="I169" s="143"/>
      <c r="J169" s="20">
        <f>SUM(J158:J168)</f>
        <v>0</v>
      </c>
    </row>
    <row r="170" spans="1:10" ht="15" customHeight="1" thickTop="1">
      <c r="A170" s="107"/>
      <c r="B170" s="164"/>
      <c r="C170" s="164"/>
      <c r="D170" s="164"/>
      <c r="E170" s="164"/>
      <c r="F170" s="164"/>
      <c r="G170" s="143"/>
      <c r="H170" s="142"/>
      <c r="I170" s="143"/>
      <c r="J170" s="142"/>
    </row>
    <row r="171" spans="1:10" ht="15" customHeight="1">
      <c r="A171" s="108" t="s">
        <v>88</v>
      </c>
      <c r="B171" s="115" t="s">
        <v>41</v>
      </c>
      <c r="G171" s="31"/>
      <c r="H171" s="31"/>
      <c r="I171" s="31"/>
      <c r="J171" s="31"/>
    </row>
    <row r="172" spans="1:10" ht="15" customHeight="1">
      <c r="A172" s="107"/>
      <c r="B172" s="165" t="s">
        <v>277</v>
      </c>
      <c r="C172" s="162"/>
      <c r="D172" s="162"/>
      <c r="E172" s="162"/>
      <c r="F172" s="162"/>
      <c r="G172" s="31"/>
      <c r="H172" s="146">
        <v>2196889</v>
      </c>
      <c r="I172" s="31"/>
      <c r="J172" s="146">
        <v>1569694</v>
      </c>
    </row>
    <row r="173" spans="1:10" ht="15" customHeight="1">
      <c r="A173" s="107"/>
      <c r="B173" s="46" t="s">
        <v>273</v>
      </c>
      <c r="C173" s="162"/>
      <c r="D173" s="162"/>
      <c r="E173" s="162"/>
      <c r="F173" s="162"/>
      <c r="G173" s="31"/>
      <c r="H173" s="146">
        <v>1374428</v>
      </c>
      <c r="I173" s="31"/>
      <c r="J173" s="146">
        <v>890220</v>
      </c>
    </row>
    <row r="174" spans="1:10" ht="15" customHeight="1">
      <c r="A174" s="107"/>
      <c r="B174" s="46" t="s">
        <v>258</v>
      </c>
      <c r="C174" s="162"/>
      <c r="D174" s="162"/>
      <c r="E174" s="162"/>
      <c r="F174" s="162"/>
      <c r="G174" s="146">
        <v>4217</v>
      </c>
      <c r="H174" s="31"/>
      <c r="I174" s="31"/>
      <c r="J174" s="146">
        <v>0</v>
      </c>
    </row>
    <row r="175" spans="1:10" ht="15" customHeight="1">
      <c r="A175" s="107"/>
      <c r="B175" s="46" t="s">
        <v>259</v>
      </c>
      <c r="C175" s="162"/>
      <c r="D175" s="162"/>
      <c r="E175" s="162"/>
      <c r="F175" s="162"/>
      <c r="G175" s="146">
        <v>70680</v>
      </c>
      <c r="H175" s="31"/>
      <c r="I175" s="31"/>
      <c r="J175" s="146">
        <v>60840</v>
      </c>
    </row>
    <row r="176" spans="1:10" ht="15" customHeight="1">
      <c r="A176" s="107"/>
      <c r="B176" s="46" t="s">
        <v>260</v>
      </c>
      <c r="C176" s="162"/>
      <c r="D176" s="162"/>
      <c r="E176" s="162"/>
      <c r="F176" s="162"/>
      <c r="G176" s="146">
        <v>1118</v>
      </c>
      <c r="H176" s="31"/>
      <c r="I176" s="31"/>
      <c r="J176" s="146">
        <v>175076</v>
      </c>
    </row>
    <row r="177" spans="1:10" ht="15" customHeight="1">
      <c r="A177" s="107"/>
      <c r="B177" s="46" t="s">
        <v>272</v>
      </c>
      <c r="C177" s="162"/>
      <c r="D177" s="162"/>
      <c r="E177" s="162"/>
      <c r="F177" s="162"/>
      <c r="G177" s="146">
        <v>13737</v>
      </c>
      <c r="H177" s="31"/>
      <c r="I177" s="31"/>
      <c r="J177" s="146"/>
    </row>
    <row r="178" spans="1:10" ht="15" customHeight="1">
      <c r="A178" s="107"/>
      <c r="B178" s="46" t="s">
        <v>278</v>
      </c>
      <c r="C178" s="162"/>
      <c r="D178" s="162"/>
      <c r="E178" s="162"/>
      <c r="F178" s="162"/>
      <c r="G178" s="146">
        <v>0</v>
      </c>
      <c r="H178" s="31"/>
      <c r="I178" s="31"/>
      <c r="J178" s="146">
        <v>93839</v>
      </c>
    </row>
    <row r="179" spans="1:10" ht="15" customHeight="1">
      <c r="A179" s="107"/>
      <c r="B179" s="46"/>
      <c r="C179" s="162"/>
      <c r="D179" s="162"/>
      <c r="E179" s="162"/>
      <c r="F179" s="162"/>
      <c r="G179" s="146">
        <v>0</v>
      </c>
      <c r="H179" s="31"/>
      <c r="I179" s="31"/>
      <c r="J179" s="146">
        <v>0</v>
      </c>
    </row>
    <row r="180" spans="1:10" ht="15" customHeight="1" thickBot="1">
      <c r="A180" s="107"/>
      <c r="B180" s="166"/>
      <c r="C180" s="166"/>
      <c r="D180" s="166"/>
      <c r="E180" s="166"/>
      <c r="F180" s="166"/>
      <c r="G180" s="20">
        <f>SUM(G172:G179)</f>
        <v>89752</v>
      </c>
      <c r="H180" s="20">
        <f>SUM(H172:H179)</f>
        <v>3571317</v>
      </c>
      <c r="I180" s="143"/>
      <c r="J180" s="20">
        <f>SUM(J172:J179)</f>
        <v>2789669</v>
      </c>
    </row>
    <row r="181" spans="1:10" ht="15" customHeight="1" thickTop="1">
      <c r="A181" s="107"/>
      <c r="B181" s="164"/>
      <c r="C181" s="164"/>
      <c r="D181" s="164"/>
      <c r="E181" s="164"/>
      <c r="F181" s="164"/>
      <c r="G181" s="142"/>
      <c r="H181" s="142"/>
      <c r="I181" s="143"/>
      <c r="J181" s="142"/>
    </row>
    <row r="182" spans="1:10" ht="15" customHeight="1">
      <c r="A182" s="107"/>
      <c r="B182" s="164"/>
      <c r="C182" s="164"/>
      <c r="D182" s="164"/>
      <c r="E182" s="164"/>
      <c r="F182" s="164"/>
      <c r="G182" s="142"/>
      <c r="H182" s="142"/>
      <c r="I182" s="143"/>
      <c r="J182" s="142"/>
    </row>
    <row r="183" spans="1:10" ht="15" customHeight="1">
      <c r="A183" s="107"/>
      <c r="B183" s="164"/>
      <c r="C183" s="164"/>
      <c r="D183" s="164"/>
      <c r="E183" s="164"/>
      <c r="F183" s="164"/>
      <c r="G183" s="142"/>
      <c r="H183" s="142"/>
      <c r="I183" s="143"/>
      <c r="J183" s="142"/>
    </row>
    <row r="184" spans="1:10" ht="15" customHeight="1">
      <c r="A184" s="107"/>
      <c r="B184" s="164"/>
      <c r="C184" s="164"/>
      <c r="D184" s="164"/>
      <c r="E184" s="164"/>
      <c r="F184" s="164"/>
      <c r="G184" s="142"/>
      <c r="H184" s="142"/>
      <c r="I184" s="143"/>
      <c r="J184" s="142"/>
    </row>
    <row r="185" spans="1:10" ht="15" customHeight="1">
      <c r="A185" s="107"/>
      <c r="B185" s="164"/>
      <c r="C185" s="164"/>
      <c r="D185" s="164"/>
      <c r="E185" s="164"/>
      <c r="F185" s="164"/>
      <c r="G185" s="142"/>
      <c r="H185" s="142"/>
      <c r="I185" s="143"/>
      <c r="J185" s="142"/>
    </row>
    <row r="186" spans="1:10" ht="15" customHeight="1">
      <c r="A186" s="107"/>
      <c r="B186" s="164"/>
      <c r="C186" s="164"/>
      <c r="D186" s="164"/>
      <c r="E186" s="164"/>
      <c r="F186" s="164"/>
      <c r="G186" s="142"/>
      <c r="H186" s="142"/>
      <c r="I186" s="143"/>
      <c r="J186" s="142"/>
    </row>
    <row r="187" spans="1:10" ht="15" customHeight="1">
      <c r="A187" s="107"/>
      <c r="B187" s="164"/>
      <c r="C187" s="164"/>
      <c r="D187" s="164"/>
      <c r="E187" s="164"/>
      <c r="F187" s="164"/>
      <c r="G187" s="142"/>
      <c r="H187" s="142"/>
      <c r="I187" s="143"/>
      <c r="J187" s="142"/>
    </row>
    <row r="188" spans="1:10" ht="15" customHeight="1">
      <c r="A188" s="107"/>
      <c r="B188" s="164"/>
      <c r="C188" s="164"/>
      <c r="D188" s="164"/>
      <c r="E188" s="164"/>
      <c r="F188" s="164"/>
      <c r="G188" s="142"/>
      <c r="H188" s="142"/>
      <c r="I188" s="143"/>
      <c r="J188" s="142"/>
    </row>
    <row r="189" spans="1:10" ht="15" customHeight="1">
      <c r="A189" s="108" t="s">
        <v>90</v>
      </c>
      <c r="B189" s="115" t="s">
        <v>25</v>
      </c>
      <c r="G189" s="31"/>
      <c r="H189" s="31"/>
      <c r="I189" s="31"/>
      <c r="J189" s="31"/>
    </row>
    <row r="190" spans="1:10" ht="15" customHeight="1">
      <c r="A190" s="107"/>
      <c r="B190" s="155" t="s">
        <v>160</v>
      </c>
      <c r="C190" s="28"/>
      <c r="D190" s="28"/>
      <c r="E190" s="28"/>
      <c r="F190" s="28"/>
      <c r="G190" s="146">
        <v>102700</v>
      </c>
      <c r="H190" s="146">
        <v>77850</v>
      </c>
      <c r="I190" s="31"/>
      <c r="J190" s="146">
        <v>875479</v>
      </c>
    </row>
    <row r="191" spans="1:10" ht="15" customHeight="1">
      <c r="A191" s="107"/>
      <c r="B191" s="155" t="s">
        <v>79</v>
      </c>
      <c r="C191" s="28"/>
      <c r="D191" s="28"/>
      <c r="E191" s="28"/>
      <c r="F191" s="28"/>
      <c r="G191" s="146">
        <v>0</v>
      </c>
      <c r="H191" s="146">
        <v>636280</v>
      </c>
      <c r="I191" s="31"/>
      <c r="J191" s="146">
        <v>0</v>
      </c>
    </row>
    <row r="192" spans="1:10" ht="15" customHeight="1">
      <c r="A192" s="107"/>
      <c r="B192" s="155" t="s">
        <v>162</v>
      </c>
      <c r="C192" s="28"/>
      <c r="D192" s="28"/>
      <c r="E192" s="28"/>
      <c r="F192" s="28"/>
      <c r="G192" s="146">
        <v>19744</v>
      </c>
      <c r="H192" s="146">
        <v>0</v>
      </c>
      <c r="I192" s="31"/>
      <c r="J192" s="146">
        <v>0</v>
      </c>
    </row>
    <row r="193" spans="1:10" ht="15" customHeight="1">
      <c r="A193" s="107"/>
      <c r="B193" s="155" t="s">
        <v>264</v>
      </c>
      <c r="C193" s="28"/>
      <c r="D193" s="28"/>
      <c r="E193" s="28"/>
      <c r="F193" s="28"/>
      <c r="G193" s="146">
        <v>17480</v>
      </c>
      <c r="H193" s="146">
        <v>0</v>
      </c>
      <c r="I193" s="31"/>
      <c r="J193" s="146">
        <v>0</v>
      </c>
    </row>
    <row r="194" spans="1:10" ht="15" customHeight="1">
      <c r="A194" s="107"/>
      <c r="B194" s="155" t="s">
        <v>164</v>
      </c>
      <c r="C194" s="28"/>
      <c r="D194" s="28"/>
      <c r="E194" s="28"/>
      <c r="F194" s="28"/>
      <c r="G194" s="146">
        <v>2056</v>
      </c>
      <c r="H194" s="146">
        <v>0</v>
      </c>
      <c r="I194" s="31"/>
      <c r="J194" s="146">
        <v>0</v>
      </c>
    </row>
    <row r="195" spans="1:10" ht="15" customHeight="1">
      <c r="A195" s="107"/>
      <c r="B195" s="155" t="s">
        <v>165</v>
      </c>
      <c r="C195" s="28"/>
      <c r="D195" s="28"/>
      <c r="E195" s="28"/>
      <c r="F195" s="28"/>
      <c r="G195" s="146">
        <v>10380</v>
      </c>
      <c r="H195" s="146">
        <v>0</v>
      </c>
      <c r="I195" s="31"/>
      <c r="J195" s="146">
        <v>0</v>
      </c>
    </row>
    <row r="196" spans="1:10" ht="15" customHeight="1">
      <c r="A196" s="107"/>
      <c r="B196" s="155" t="s">
        <v>166</v>
      </c>
      <c r="C196" s="28"/>
      <c r="D196" s="28"/>
      <c r="E196" s="28"/>
      <c r="F196" s="28"/>
      <c r="G196" s="146"/>
      <c r="H196" s="146">
        <v>0</v>
      </c>
      <c r="I196" s="31"/>
      <c r="J196" s="146">
        <v>0</v>
      </c>
    </row>
    <row r="197" spans="1:10" ht="15" customHeight="1">
      <c r="A197" s="107"/>
      <c r="B197" s="155" t="s">
        <v>47</v>
      </c>
      <c r="C197" s="28"/>
      <c r="D197" s="28"/>
      <c r="E197" s="28"/>
      <c r="F197" s="28"/>
      <c r="G197" s="146">
        <v>2</v>
      </c>
      <c r="H197" s="146">
        <v>0</v>
      </c>
      <c r="I197" s="31"/>
      <c r="J197" s="146">
        <v>0</v>
      </c>
    </row>
    <row r="198" spans="1:10" ht="15" customHeight="1" thickBot="1">
      <c r="A198" s="107"/>
      <c r="B198" s="166"/>
      <c r="C198" s="166"/>
      <c r="D198" s="166"/>
      <c r="E198" s="166"/>
      <c r="F198" s="166"/>
      <c r="G198" s="20">
        <f>SUM(G190:G197)</f>
        <v>152362</v>
      </c>
      <c r="H198" s="20">
        <f>SUM(H190:H197)</f>
        <v>714130</v>
      </c>
      <c r="I198" s="143"/>
      <c r="J198" s="20">
        <f>SUM(J190:J197)</f>
        <v>875479</v>
      </c>
    </row>
    <row r="199" spans="1:10" ht="15" customHeight="1" thickTop="1">
      <c r="A199" s="107"/>
      <c r="G199" s="31"/>
      <c r="H199" s="31"/>
      <c r="I199" s="31"/>
      <c r="J199" s="31"/>
    </row>
    <row r="200" spans="1:10" ht="15" customHeight="1">
      <c r="A200" s="108" t="s">
        <v>91</v>
      </c>
      <c r="B200" s="115" t="s">
        <v>177</v>
      </c>
      <c r="G200" s="31"/>
      <c r="H200" s="31"/>
      <c r="I200" s="31"/>
      <c r="J200" s="31"/>
    </row>
    <row r="201" spans="1:10" ht="15" customHeight="1">
      <c r="A201" s="107"/>
      <c r="B201" s="155" t="s">
        <v>89</v>
      </c>
      <c r="C201" s="28"/>
      <c r="D201" s="28"/>
      <c r="E201" s="28"/>
      <c r="F201" s="28"/>
      <c r="G201" s="31"/>
      <c r="H201" s="146">
        <v>0</v>
      </c>
      <c r="I201" s="31"/>
      <c r="J201" s="146">
        <v>3153395</v>
      </c>
    </row>
    <row r="202" spans="1:10" ht="15" customHeight="1">
      <c r="A202" s="107"/>
      <c r="B202" s="155" t="s">
        <v>60</v>
      </c>
      <c r="C202" s="28"/>
      <c r="D202" s="28"/>
      <c r="E202" s="28"/>
      <c r="F202" s="28"/>
      <c r="G202" s="31"/>
      <c r="H202" s="146">
        <v>0</v>
      </c>
      <c r="I202" s="31"/>
      <c r="J202" s="146">
        <v>0</v>
      </c>
    </row>
    <row r="203" spans="1:10" ht="15" customHeight="1">
      <c r="A203" s="107"/>
      <c r="B203" s="155" t="s">
        <v>81</v>
      </c>
      <c r="C203" s="28"/>
      <c r="D203" s="28"/>
      <c r="E203" s="28"/>
      <c r="F203" s="28"/>
      <c r="G203" s="31"/>
      <c r="H203" s="146">
        <v>436241</v>
      </c>
      <c r="I203" s="31"/>
      <c r="J203" s="146">
        <v>0</v>
      </c>
    </row>
    <row r="204" spans="1:10" ht="15" customHeight="1">
      <c r="A204" s="107"/>
      <c r="B204" s="155" t="s">
        <v>65</v>
      </c>
      <c r="C204" s="28"/>
      <c r="D204" s="28"/>
      <c r="E204" s="28"/>
      <c r="F204" s="28"/>
      <c r="G204" s="31"/>
      <c r="H204" s="146">
        <v>0</v>
      </c>
      <c r="I204" s="31"/>
      <c r="J204" s="146">
        <v>0</v>
      </c>
    </row>
    <row r="205" spans="1:10" ht="15" customHeight="1">
      <c r="A205" s="107"/>
      <c r="B205" s="155" t="s">
        <v>231</v>
      </c>
      <c r="C205" s="28"/>
      <c r="D205" s="28"/>
      <c r="E205" s="28"/>
      <c r="F205" s="28"/>
      <c r="G205" s="31"/>
      <c r="H205" s="146">
        <v>1714000</v>
      </c>
      <c r="I205" s="31"/>
      <c r="J205" s="146">
        <v>0</v>
      </c>
    </row>
    <row r="206" spans="1:10" ht="15" customHeight="1">
      <c r="A206" s="107"/>
      <c r="B206" s="155" t="s">
        <v>82</v>
      </c>
      <c r="C206" s="28"/>
      <c r="D206" s="28"/>
      <c r="E206" s="28"/>
      <c r="F206" s="28"/>
      <c r="G206" s="31"/>
      <c r="H206" s="146">
        <v>0</v>
      </c>
      <c r="I206" s="31"/>
      <c r="J206" s="146">
        <v>0</v>
      </c>
    </row>
    <row r="207" spans="1:10" ht="15" customHeight="1">
      <c r="A207" s="107"/>
      <c r="B207" s="155" t="s">
        <v>232</v>
      </c>
      <c r="C207" s="28"/>
      <c r="D207" s="28"/>
      <c r="E207" s="28"/>
      <c r="F207" s="28"/>
      <c r="G207" s="31"/>
      <c r="H207" s="146">
        <v>0</v>
      </c>
      <c r="I207" s="31"/>
      <c r="J207" s="146">
        <v>0</v>
      </c>
    </row>
    <row r="208" spans="1:10" ht="15" customHeight="1">
      <c r="A208" s="107"/>
      <c r="B208" s="155" t="s">
        <v>235</v>
      </c>
      <c r="C208" s="28"/>
      <c r="D208" s="28"/>
      <c r="E208" s="28"/>
      <c r="F208" s="28"/>
      <c r="G208" s="31"/>
      <c r="H208" s="146">
        <v>0</v>
      </c>
      <c r="I208" s="31"/>
      <c r="J208" s="146">
        <v>0</v>
      </c>
    </row>
    <row r="209" spans="1:10" ht="15" customHeight="1">
      <c r="A209" s="107"/>
      <c r="B209" s="155" t="s">
        <v>261</v>
      </c>
      <c r="C209" s="28"/>
      <c r="D209" s="28"/>
      <c r="E209" s="28"/>
      <c r="F209" s="28"/>
      <c r="G209" s="31"/>
      <c r="H209" s="146">
        <v>195800</v>
      </c>
      <c r="I209" s="31"/>
      <c r="J209" s="146">
        <v>0</v>
      </c>
    </row>
    <row r="210" spans="1:10" ht="15" customHeight="1">
      <c r="A210" s="107"/>
      <c r="B210" s="155" t="s">
        <v>123</v>
      </c>
      <c r="C210" s="28"/>
      <c r="D210" s="28"/>
      <c r="E210" s="28"/>
      <c r="F210" s="28"/>
      <c r="G210" s="31"/>
      <c r="H210" s="146">
        <v>0</v>
      </c>
      <c r="I210" s="31"/>
      <c r="J210" s="146"/>
    </row>
    <row r="211" spans="1:10" ht="15" customHeight="1">
      <c r="A211" s="107"/>
      <c r="B211" s="155" t="s">
        <v>211</v>
      </c>
      <c r="C211" s="28"/>
      <c r="D211" s="28"/>
      <c r="E211" s="28"/>
      <c r="F211" s="28"/>
      <c r="G211" s="146">
        <v>0</v>
      </c>
      <c r="H211" s="31"/>
      <c r="I211" s="31"/>
      <c r="J211" s="146">
        <v>0</v>
      </c>
    </row>
    <row r="212" spans="1:10" ht="15" customHeight="1" thickBot="1">
      <c r="A212" s="107"/>
      <c r="B212" s="141"/>
      <c r="C212" s="141"/>
      <c r="D212" s="141"/>
      <c r="E212" s="141"/>
      <c r="F212" s="141"/>
      <c r="G212" s="20">
        <f>SUM(G201:G211)</f>
        <v>0</v>
      </c>
      <c r="H212" s="20">
        <f>SUM(H201:H211)</f>
        <v>2346041</v>
      </c>
      <c r="I212" s="143"/>
      <c r="J212" s="20">
        <f>SUM(J201:J211)</f>
        <v>3153395</v>
      </c>
    </row>
    <row r="213" spans="1:10" ht="15" customHeight="1" thickTop="1">
      <c r="A213" s="107"/>
      <c r="G213" s="31"/>
      <c r="H213" s="31"/>
      <c r="I213" s="31"/>
      <c r="J213" s="31"/>
    </row>
    <row r="214" spans="1:10" ht="15" customHeight="1">
      <c r="A214" s="108" t="s">
        <v>92</v>
      </c>
      <c r="B214" s="25" t="s">
        <v>178</v>
      </c>
      <c r="G214" s="31"/>
      <c r="H214" s="31"/>
      <c r="I214" s="31"/>
      <c r="J214" s="31"/>
    </row>
    <row r="215" spans="1:10" ht="15" customHeight="1">
      <c r="A215" s="107"/>
      <c r="B215" s="155" t="s">
        <v>89</v>
      </c>
      <c r="C215" s="28"/>
      <c r="D215" s="28"/>
      <c r="E215" s="28"/>
      <c r="F215" s="28"/>
      <c r="G215" s="31"/>
      <c r="H215" s="146">
        <v>0</v>
      </c>
      <c r="I215" s="31"/>
      <c r="J215" s="146">
        <v>0</v>
      </c>
    </row>
    <row r="216" spans="1:10" ht="15" customHeight="1">
      <c r="A216" s="107"/>
      <c r="B216" s="155" t="s">
        <v>60</v>
      </c>
      <c r="C216" s="28"/>
      <c r="D216" s="28"/>
      <c r="E216" s="28"/>
      <c r="F216" s="28"/>
      <c r="G216" s="31"/>
      <c r="H216" s="146">
        <v>0</v>
      </c>
      <c r="I216" s="31"/>
      <c r="J216" s="146">
        <v>0</v>
      </c>
    </row>
    <row r="217" spans="1:10" ht="15" customHeight="1">
      <c r="A217" s="107"/>
      <c r="B217" s="155" t="s">
        <v>81</v>
      </c>
      <c r="C217" s="28"/>
      <c r="D217" s="28"/>
      <c r="E217" s="28"/>
      <c r="F217" s="28"/>
      <c r="G217" s="31"/>
      <c r="H217" s="146">
        <v>0</v>
      </c>
      <c r="I217" s="31"/>
      <c r="J217" s="146">
        <v>0</v>
      </c>
    </row>
    <row r="218" spans="1:10" ht="15" customHeight="1">
      <c r="A218" s="107"/>
      <c r="B218" s="155" t="s">
        <v>65</v>
      </c>
      <c r="C218" s="28"/>
      <c r="D218" s="28"/>
      <c r="E218" s="28"/>
      <c r="F218" s="28"/>
      <c r="G218" s="31"/>
      <c r="H218" s="146">
        <v>0</v>
      </c>
      <c r="I218" s="31"/>
      <c r="J218" s="146">
        <v>0</v>
      </c>
    </row>
    <row r="219" spans="1:10" ht="15" customHeight="1">
      <c r="A219" s="107"/>
      <c r="B219" s="155" t="s">
        <v>231</v>
      </c>
      <c r="C219" s="28"/>
      <c r="D219" s="28"/>
      <c r="E219" s="28"/>
      <c r="F219" s="28"/>
      <c r="G219" s="31"/>
      <c r="H219" s="146">
        <v>0</v>
      </c>
      <c r="I219" s="31"/>
      <c r="J219" s="146">
        <v>0</v>
      </c>
    </row>
    <row r="220" spans="1:10" ht="15" customHeight="1">
      <c r="A220" s="107"/>
      <c r="B220" s="155" t="s">
        <v>82</v>
      </c>
      <c r="C220" s="28"/>
      <c r="D220" s="28"/>
      <c r="E220" s="28"/>
      <c r="F220" s="28"/>
      <c r="G220" s="31"/>
      <c r="H220" s="146">
        <v>0</v>
      </c>
      <c r="I220" s="31"/>
      <c r="J220" s="146">
        <v>0</v>
      </c>
    </row>
    <row r="221" spans="1:10" ht="15" customHeight="1">
      <c r="A221" s="107"/>
      <c r="B221" s="155" t="s">
        <v>232</v>
      </c>
      <c r="C221" s="28"/>
      <c r="D221" s="28"/>
      <c r="E221" s="28"/>
      <c r="F221" s="28"/>
      <c r="G221" s="31"/>
      <c r="H221" s="146">
        <v>0</v>
      </c>
      <c r="I221" s="31"/>
      <c r="J221" s="146">
        <v>0</v>
      </c>
    </row>
    <row r="222" spans="1:10" ht="15" customHeight="1">
      <c r="A222" s="107"/>
      <c r="B222" s="155" t="s">
        <v>235</v>
      </c>
      <c r="C222" s="28"/>
      <c r="D222" s="28"/>
      <c r="E222" s="28"/>
      <c r="F222" s="28"/>
      <c r="G222" s="31"/>
      <c r="H222" s="146">
        <v>0</v>
      </c>
      <c r="I222" s="31"/>
      <c r="J222" s="146">
        <v>0</v>
      </c>
    </row>
    <row r="223" spans="1:10" ht="15" customHeight="1">
      <c r="A223" s="107"/>
      <c r="B223" s="155" t="s">
        <v>262</v>
      </c>
      <c r="C223" s="28"/>
      <c r="D223" s="28"/>
      <c r="E223" s="28"/>
      <c r="F223" s="28"/>
      <c r="G223" s="31"/>
      <c r="H223" s="146">
        <v>143400</v>
      </c>
      <c r="I223" s="31"/>
      <c r="J223" s="146">
        <v>0</v>
      </c>
    </row>
    <row r="224" spans="1:10" ht="15" customHeight="1">
      <c r="A224" s="107"/>
      <c r="B224" s="155" t="s">
        <v>123</v>
      </c>
      <c r="C224" s="28"/>
      <c r="D224" s="28"/>
      <c r="E224" s="28"/>
      <c r="F224" s="28"/>
      <c r="G224" s="31"/>
      <c r="H224" s="146">
        <v>0</v>
      </c>
      <c r="I224" s="31"/>
      <c r="J224" s="146"/>
    </row>
    <row r="225" spans="1:10" ht="15" customHeight="1">
      <c r="A225" s="107"/>
      <c r="B225" s="155" t="s">
        <v>211</v>
      </c>
      <c r="C225" s="28"/>
      <c r="D225" s="28"/>
      <c r="E225" s="28"/>
      <c r="F225" s="28"/>
      <c r="G225" s="146">
        <v>0</v>
      </c>
      <c r="H225" s="31"/>
      <c r="I225" s="31"/>
      <c r="J225" s="146">
        <v>0</v>
      </c>
    </row>
    <row r="226" spans="1:10" ht="15" customHeight="1" thickBot="1">
      <c r="A226" s="107"/>
      <c r="B226" s="141"/>
      <c r="C226" s="141"/>
      <c r="D226" s="141"/>
      <c r="E226" s="141"/>
      <c r="F226" s="141"/>
      <c r="G226" s="20">
        <f>SUM(G215:G225)</f>
        <v>0</v>
      </c>
      <c r="H226" s="20">
        <f>SUM(H215:H225)</f>
        <v>143400</v>
      </c>
      <c r="I226" s="143"/>
      <c r="J226" s="20">
        <f>SUM(J215:J225)</f>
        <v>0</v>
      </c>
    </row>
    <row r="227" spans="1:10" ht="15" customHeight="1" thickTop="1">
      <c r="A227" s="107"/>
      <c r="G227" s="31"/>
      <c r="H227" s="31"/>
      <c r="I227" s="31"/>
      <c r="J227" s="31"/>
    </row>
    <row r="228" spans="1:10" ht="15" customHeight="1">
      <c r="A228" s="108" t="s">
        <v>93</v>
      </c>
      <c r="B228" s="115" t="s">
        <v>179</v>
      </c>
      <c r="G228" s="31"/>
      <c r="H228" s="31"/>
      <c r="I228" s="31"/>
      <c r="J228" s="31"/>
    </row>
    <row r="229" spans="1:10" ht="15" customHeight="1">
      <c r="A229" s="107"/>
      <c r="B229" s="155" t="s">
        <v>89</v>
      </c>
      <c r="C229" s="28"/>
      <c r="D229" s="28"/>
      <c r="E229" s="28"/>
      <c r="F229" s="28"/>
      <c r="G229" s="31"/>
      <c r="H229" s="146">
        <v>0</v>
      </c>
      <c r="I229" s="31"/>
      <c r="J229" s="146">
        <v>36336</v>
      </c>
    </row>
    <row r="230" spans="1:10" ht="15" customHeight="1">
      <c r="A230" s="107"/>
      <c r="B230" s="155" t="s">
        <v>60</v>
      </c>
      <c r="C230" s="28"/>
      <c r="D230" s="28"/>
      <c r="E230" s="28"/>
      <c r="F230" s="28"/>
      <c r="G230" s="31"/>
      <c r="H230" s="146">
        <v>0</v>
      </c>
      <c r="I230" s="31"/>
      <c r="J230" s="146">
        <v>0</v>
      </c>
    </row>
    <row r="231" spans="1:10" ht="15" customHeight="1">
      <c r="A231" s="107"/>
      <c r="B231" s="155" t="s">
        <v>81</v>
      </c>
      <c r="C231" s="28"/>
      <c r="D231" s="28"/>
      <c r="E231" s="28"/>
      <c r="F231" s="28"/>
      <c r="G231" s="31"/>
      <c r="H231" s="146">
        <v>0</v>
      </c>
      <c r="I231" s="31"/>
      <c r="J231" s="146">
        <v>0</v>
      </c>
    </row>
    <row r="232" spans="1:10" ht="15" customHeight="1">
      <c r="A232" s="107"/>
      <c r="B232" s="155" t="s">
        <v>65</v>
      </c>
      <c r="C232" s="28"/>
      <c r="D232" s="28"/>
      <c r="E232" s="28"/>
      <c r="F232" s="28"/>
      <c r="G232" s="31"/>
      <c r="H232" s="146">
        <v>0</v>
      </c>
      <c r="I232" s="31"/>
      <c r="J232" s="146">
        <v>0</v>
      </c>
    </row>
    <row r="233" spans="1:10" ht="15" customHeight="1">
      <c r="A233" s="107"/>
      <c r="B233" s="155" t="s">
        <v>231</v>
      </c>
      <c r="C233" s="28"/>
      <c r="D233" s="28"/>
      <c r="E233" s="28"/>
      <c r="F233" s="28"/>
      <c r="G233" s="31"/>
      <c r="H233" s="146">
        <v>0</v>
      </c>
      <c r="I233" s="31"/>
      <c r="J233" s="146">
        <v>0</v>
      </c>
    </row>
    <row r="234" spans="1:10" ht="15" customHeight="1">
      <c r="A234" s="107"/>
      <c r="B234" s="155" t="s">
        <v>82</v>
      </c>
      <c r="C234" s="28"/>
      <c r="D234" s="28"/>
      <c r="E234" s="28"/>
      <c r="F234" s="28"/>
      <c r="G234" s="31"/>
      <c r="H234" s="146">
        <v>0</v>
      </c>
      <c r="I234" s="31"/>
      <c r="J234" s="146">
        <v>0</v>
      </c>
    </row>
    <row r="235" spans="1:10" ht="15" customHeight="1">
      <c r="A235" s="107"/>
      <c r="B235" s="155" t="s">
        <v>232</v>
      </c>
      <c r="C235" s="28"/>
      <c r="D235" s="28"/>
      <c r="E235" s="28"/>
      <c r="F235" s="28"/>
      <c r="G235" s="31"/>
      <c r="H235" s="146">
        <v>0</v>
      </c>
      <c r="I235" s="31"/>
      <c r="J235" s="146">
        <v>0</v>
      </c>
    </row>
    <row r="236" spans="1:10" ht="15" customHeight="1">
      <c r="A236" s="107"/>
      <c r="B236" s="155" t="s">
        <v>235</v>
      </c>
      <c r="C236" s="28"/>
      <c r="D236" s="28"/>
      <c r="E236" s="28"/>
      <c r="F236" s="28"/>
      <c r="G236" s="31"/>
      <c r="H236" s="146">
        <v>0</v>
      </c>
      <c r="I236" s="31"/>
      <c r="J236" s="146">
        <v>0</v>
      </c>
    </row>
    <row r="237" spans="1:10" ht="15" customHeight="1">
      <c r="A237" s="107"/>
      <c r="B237" s="155" t="s">
        <v>262</v>
      </c>
      <c r="C237" s="28"/>
      <c r="D237" s="28"/>
      <c r="E237" s="28"/>
      <c r="F237" s="28"/>
      <c r="G237" s="31"/>
      <c r="H237" s="146">
        <v>100000</v>
      </c>
      <c r="I237" s="31"/>
      <c r="J237" s="146">
        <v>0</v>
      </c>
    </row>
    <row r="238" spans="1:10" ht="15" customHeight="1">
      <c r="A238" s="107"/>
      <c r="B238" s="155" t="s">
        <v>123</v>
      </c>
      <c r="C238" s="28"/>
      <c r="D238" s="28"/>
      <c r="E238" s="28"/>
      <c r="F238" s="28"/>
      <c r="G238" s="31"/>
      <c r="H238" s="146">
        <v>0</v>
      </c>
      <c r="I238" s="31"/>
      <c r="J238" s="146">
        <v>0</v>
      </c>
    </row>
    <row r="239" spans="1:10" ht="15" customHeight="1">
      <c r="A239" s="107"/>
      <c r="B239" s="155" t="s">
        <v>211</v>
      </c>
      <c r="C239" s="28"/>
      <c r="D239" s="28"/>
      <c r="E239" s="28"/>
      <c r="F239" s="28"/>
      <c r="G239" s="146">
        <v>0</v>
      </c>
      <c r="H239" s="31"/>
      <c r="I239" s="31"/>
      <c r="J239" s="146">
        <v>0</v>
      </c>
    </row>
    <row r="240" spans="1:10" ht="15" customHeight="1" thickBot="1">
      <c r="A240" s="107"/>
      <c r="B240" s="141"/>
      <c r="C240" s="141"/>
      <c r="D240" s="141"/>
      <c r="E240" s="141"/>
      <c r="F240" s="141"/>
      <c r="G240" s="20">
        <f>SUM(G229:G239)</f>
        <v>0</v>
      </c>
      <c r="H240" s="20">
        <f>SUM(H229:H239)</f>
        <v>100000</v>
      </c>
      <c r="I240" s="143"/>
      <c r="J240" s="20">
        <f>SUM(J229:J239)</f>
        <v>36336</v>
      </c>
    </row>
    <row r="241" spans="1:10" ht="15" customHeight="1" thickTop="1">
      <c r="A241" s="107"/>
      <c r="B241" s="141"/>
      <c r="C241" s="141"/>
      <c r="D241" s="141"/>
      <c r="E241" s="141"/>
      <c r="F241" s="141"/>
      <c r="G241" s="142"/>
      <c r="H241" s="142"/>
      <c r="I241" s="143"/>
      <c r="J241" s="142"/>
    </row>
    <row r="242" spans="1:10" ht="15" customHeight="1">
      <c r="A242" s="107"/>
      <c r="B242" s="141"/>
      <c r="C242" s="141"/>
      <c r="D242" s="141"/>
      <c r="E242" s="141"/>
      <c r="F242" s="141"/>
      <c r="G242" s="142"/>
      <c r="H242" s="142"/>
      <c r="I242" s="143"/>
      <c r="J242" s="142"/>
    </row>
    <row r="243" spans="1:10" ht="15" customHeight="1">
      <c r="A243" s="107"/>
      <c r="B243" s="141"/>
      <c r="C243" s="141"/>
      <c r="D243" s="141"/>
      <c r="E243" s="141"/>
      <c r="F243" s="141"/>
      <c r="G243" s="142"/>
      <c r="H243" s="142"/>
      <c r="I243" s="143"/>
      <c r="J243" s="142"/>
    </row>
    <row r="244" spans="1:10" ht="15" customHeight="1">
      <c r="A244" s="107"/>
      <c r="B244" s="141"/>
      <c r="C244" s="141"/>
      <c r="D244" s="141"/>
      <c r="E244" s="141"/>
      <c r="F244" s="141"/>
      <c r="G244" s="142"/>
      <c r="H244" s="142"/>
      <c r="I244" s="143"/>
      <c r="J244" s="142"/>
    </row>
    <row r="245" spans="1:10" ht="15" customHeight="1">
      <c r="A245" s="107"/>
      <c r="B245" s="141"/>
      <c r="C245" s="141"/>
      <c r="D245" s="141"/>
      <c r="E245" s="141"/>
      <c r="F245" s="141"/>
      <c r="G245" s="142"/>
      <c r="H245" s="142"/>
      <c r="I245" s="143"/>
      <c r="J245" s="142"/>
    </row>
    <row r="246" spans="1:10" ht="15" customHeight="1">
      <c r="A246" s="107"/>
      <c r="B246" s="141"/>
      <c r="C246" s="141"/>
      <c r="D246" s="141"/>
      <c r="E246" s="141"/>
      <c r="F246" s="141"/>
      <c r="G246" s="142"/>
      <c r="H246" s="142"/>
      <c r="I246" s="143"/>
      <c r="J246" s="142"/>
    </row>
    <row r="247" spans="1:10" ht="15" customHeight="1">
      <c r="A247" s="107"/>
      <c r="B247" s="141"/>
      <c r="C247" s="141"/>
      <c r="D247" s="141"/>
      <c r="E247" s="141"/>
      <c r="F247" s="141"/>
      <c r="G247" s="142"/>
      <c r="H247" s="142"/>
      <c r="I247" s="143"/>
      <c r="J247" s="142"/>
    </row>
    <row r="248" spans="1:10" ht="15" customHeight="1">
      <c r="A248" s="107"/>
      <c r="B248" s="141"/>
      <c r="C248" s="141"/>
      <c r="D248" s="141"/>
      <c r="E248" s="141"/>
      <c r="F248" s="141"/>
      <c r="G248" s="142"/>
      <c r="H248" s="142"/>
      <c r="I248" s="143"/>
      <c r="J248" s="142"/>
    </row>
    <row r="249" spans="1:10" ht="15" customHeight="1">
      <c r="A249" s="107"/>
      <c r="B249" s="141"/>
      <c r="C249" s="141"/>
      <c r="D249" s="141"/>
      <c r="E249" s="141"/>
      <c r="F249" s="141"/>
      <c r="G249" s="142"/>
      <c r="H249" s="142"/>
      <c r="I249" s="143"/>
      <c r="J249" s="142"/>
    </row>
    <row r="250" spans="1:10" ht="15" customHeight="1">
      <c r="A250" s="107"/>
      <c r="B250" s="141"/>
      <c r="C250" s="141"/>
      <c r="D250" s="141"/>
      <c r="E250" s="141"/>
      <c r="F250" s="141"/>
      <c r="G250" s="142"/>
      <c r="H250" s="142"/>
      <c r="I250" s="143"/>
      <c r="J250" s="142"/>
    </row>
    <row r="251" spans="1:10" ht="15" customHeight="1">
      <c r="A251" s="107"/>
      <c r="B251" s="141"/>
      <c r="C251" s="141"/>
      <c r="D251" s="141"/>
      <c r="E251" s="141"/>
      <c r="F251" s="141"/>
      <c r="G251" s="142"/>
      <c r="H251" s="142"/>
      <c r="I251" s="143"/>
      <c r="J251" s="142"/>
    </row>
    <row r="252" spans="1:10" ht="15" customHeight="1">
      <c r="A252" s="107"/>
      <c r="B252" s="141"/>
      <c r="C252" s="141"/>
      <c r="D252" s="141"/>
      <c r="E252" s="141"/>
      <c r="F252" s="141"/>
      <c r="G252" s="142"/>
      <c r="H252" s="142"/>
      <c r="I252" s="143"/>
      <c r="J252" s="142"/>
    </row>
    <row r="253" spans="1:10" ht="15" customHeight="1">
      <c r="A253" s="107"/>
      <c r="G253" s="31"/>
      <c r="H253" s="31"/>
      <c r="I253" s="31"/>
      <c r="J253" s="31"/>
    </row>
    <row r="254" spans="1:10" ht="15" customHeight="1">
      <c r="A254" s="108" t="s">
        <v>94</v>
      </c>
      <c r="B254" s="115" t="s">
        <v>180</v>
      </c>
      <c r="G254" s="31"/>
      <c r="H254" s="31"/>
      <c r="I254" s="31"/>
      <c r="J254" s="31"/>
    </row>
    <row r="255" spans="1:10" ht="15" customHeight="1">
      <c r="A255" s="107"/>
      <c r="B255" s="155" t="s">
        <v>89</v>
      </c>
      <c r="C255" s="28"/>
      <c r="D255" s="28"/>
      <c r="E255" s="28"/>
      <c r="F255" s="28"/>
      <c r="G255" s="31"/>
      <c r="H255" s="146">
        <v>200000</v>
      </c>
      <c r="I255" s="31"/>
      <c r="J255" s="146">
        <v>845847</v>
      </c>
    </row>
    <row r="256" spans="1:10" ht="15" customHeight="1">
      <c r="A256" s="107"/>
      <c r="B256" s="155" t="s">
        <v>60</v>
      </c>
      <c r="C256" s="28"/>
      <c r="D256" s="28"/>
      <c r="E256" s="28"/>
      <c r="F256" s="28"/>
      <c r="G256" s="31"/>
      <c r="H256" s="146">
        <v>0</v>
      </c>
      <c r="I256" s="31"/>
      <c r="J256" s="146">
        <v>0</v>
      </c>
    </row>
    <row r="257" spans="1:10" ht="15" customHeight="1">
      <c r="A257" s="107"/>
      <c r="B257" s="155" t="s">
        <v>81</v>
      </c>
      <c r="C257" s="28"/>
      <c r="D257" s="28"/>
      <c r="E257" s="28"/>
      <c r="F257" s="28"/>
      <c r="G257" s="31"/>
      <c r="H257" s="146">
        <v>0</v>
      </c>
      <c r="I257" s="31"/>
      <c r="J257" s="146">
        <v>0</v>
      </c>
    </row>
    <row r="258" spans="1:10" ht="15" customHeight="1">
      <c r="A258" s="107"/>
      <c r="B258" s="155" t="s">
        <v>65</v>
      </c>
      <c r="C258" s="28"/>
      <c r="D258" s="28"/>
      <c r="E258" s="28"/>
      <c r="F258" s="28"/>
      <c r="G258" s="31"/>
      <c r="H258" s="146">
        <v>163000</v>
      </c>
      <c r="I258" s="31"/>
      <c r="J258" s="146">
        <v>0</v>
      </c>
    </row>
    <row r="259" spans="1:10" ht="15" customHeight="1">
      <c r="A259" s="107"/>
      <c r="B259" s="155" t="s">
        <v>231</v>
      </c>
      <c r="C259" s="28"/>
      <c r="D259" s="28"/>
      <c r="E259" s="28"/>
      <c r="F259" s="28"/>
      <c r="G259" s="31"/>
      <c r="H259" s="146">
        <v>0</v>
      </c>
      <c r="I259" s="31"/>
      <c r="J259" s="146">
        <v>0</v>
      </c>
    </row>
    <row r="260" spans="1:10" ht="15" customHeight="1">
      <c r="A260" s="107"/>
      <c r="B260" s="155" t="s">
        <v>82</v>
      </c>
      <c r="C260" s="28"/>
      <c r="D260" s="28"/>
      <c r="E260" s="28"/>
      <c r="F260" s="28"/>
      <c r="G260" s="31"/>
      <c r="H260" s="146">
        <v>0</v>
      </c>
      <c r="I260" s="31"/>
      <c r="J260" s="146">
        <v>0</v>
      </c>
    </row>
    <row r="261" spans="1:10" ht="15" customHeight="1">
      <c r="A261" s="107"/>
      <c r="B261" s="155" t="s">
        <v>232</v>
      </c>
      <c r="C261" s="28"/>
      <c r="D261" s="28"/>
      <c r="E261" s="28"/>
      <c r="F261" s="28"/>
      <c r="G261" s="31"/>
      <c r="H261" s="146">
        <v>0</v>
      </c>
      <c r="I261" s="31"/>
      <c r="J261" s="146">
        <v>0</v>
      </c>
    </row>
    <row r="262" spans="1:10" ht="15" customHeight="1">
      <c r="A262" s="107"/>
      <c r="B262" s="155" t="s">
        <v>235</v>
      </c>
      <c r="C262" s="28"/>
      <c r="D262" s="28"/>
      <c r="E262" s="28"/>
      <c r="F262" s="28"/>
      <c r="G262" s="31"/>
      <c r="H262" s="146">
        <v>0</v>
      </c>
      <c r="I262" s="31"/>
      <c r="J262" s="146">
        <v>0</v>
      </c>
    </row>
    <row r="263" spans="1:10" ht="15" customHeight="1">
      <c r="A263" s="107"/>
      <c r="B263" s="155" t="s">
        <v>262</v>
      </c>
      <c r="C263" s="28"/>
      <c r="D263" s="28"/>
      <c r="E263" s="28"/>
      <c r="F263" s="28"/>
      <c r="G263" s="31"/>
      <c r="H263" s="146">
        <v>170000</v>
      </c>
      <c r="I263" s="31"/>
      <c r="J263" s="146">
        <v>0</v>
      </c>
    </row>
    <row r="264" spans="1:10" ht="15" customHeight="1">
      <c r="A264" s="107"/>
      <c r="B264" s="155" t="s">
        <v>123</v>
      </c>
      <c r="C264" s="28"/>
      <c r="D264" s="28"/>
      <c r="E264" s="28"/>
      <c r="F264" s="28"/>
      <c r="G264" s="31"/>
      <c r="H264" s="146">
        <v>0</v>
      </c>
      <c r="I264" s="31"/>
      <c r="J264" s="146">
        <v>0</v>
      </c>
    </row>
    <row r="265" spans="1:10" ht="15" customHeight="1">
      <c r="A265" s="107"/>
      <c r="B265" s="155" t="s">
        <v>211</v>
      </c>
      <c r="C265" s="28"/>
      <c r="D265" s="28"/>
      <c r="E265" s="28"/>
      <c r="F265" s="28"/>
      <c r="G265" s="146">
        <v>0</v>
      </c>
      <c r="H265" s="31"/>
      <c r="I265" s="31"/>
      <c r="J265" s="146">
        <v>0</v>
      </c>
    </row>
    <row r="266" spans="1:10" ht="15" customHeight="1" thickBot="1">
      <c r="A266" s="107"/>
      <c r="B266" s="141"/>
      <c r="C266" s="141"/>
      <c r="D266" s="141"/>
      <c r="E266" s="141"/>
      <c r="F266" s="141"/>
      <c r="G266" s="20">
        <f>SUM(G255:G265)</f>
        <v>0</v>
      </c>
      <c r="H266" s="20">
        <f>SUM(H255:H265)</f>
        <v>533000</v>
      </c>
      <c r="I266" s="143"/>
      <c r="J266" s="20">
        <f>SUM(J255:J265)</f>
        <v>845847</v>
      </c>
    </row>
    <row r="267" spans="1:10" ht="15" customHeight="1" thickTop="1">
      <c r="A267" s="107"/>
      <c r="G267" s="31"/>
      <c r="H267" s="31"/>
      <c r="I267" s="31"/>
      <c r="J267" s="31"/>
    </row>
    <row r="268" spans="1:10" ht="15" customHeight="1">
      <c r="A268" s="108" t="s">
        <v>95</v>
      </c>
      <c r="B268" s="115" t="s">
        <v>181</v>
      </c>
      <c r="G268" s="31"/>
      <c r="H268" s="31"/>
      <c r="I268" s="31"/>
      <c r="J268" s="31"/>
    </row>
    <row r="269" spans="1:10" ht="15" customHeight="1">
      <c r="A269" s="107"/>
      <c r="B269" s="155" t="s">
        <v>89</v>
      </c>
      <c r="C269" s="28"/>
      <c r="D269" s="28"/>
      <c r="E269" s="28"/>
      <c r="F269" s="28"/>
      <c r="G269" s="31"/>
      <c r="H269" s="146">
        <v>0</v>
      </c>
      <c r="I269" s="31"/>
      <c r="J269" s="146">
        <v>0</v>
      </c>
    </row>
    <row r="270" spans="1:10" ht="15" customHeight="1">
      <c r="A270" s="107"/>
      <c r="B270" s="155" t="s">
        <v>60</v>
      </c>
      <c r="C270" s="28"/>
      <c r="D270" s="28"/>
      <c r="E270" s="28"/>
      <c r="F270" s="28"/>
      <c r="G270" s="31"/>
      <c r="H270" s="146">
        <v>0</v>
      </c>
      <c r="I270" s="31"/>
      <c r="J270" s="146">
        <v>0</v>
      </c>
    </row>
    <row r="271" spans="1:10" ht="15" customHeight="1">
      <c r="A271" s="107"/>
      <c r="B271" s="155" t="s">
        <v>81</v>
      </c>
      <c r="C271" s="28"/>
      <c r="D271" s="28"/>
      <c r="E271" s="28"/>
      <c r="F271" s="28"/>
      <c r="G271" s="31"/>
      <c r="H271" s="146">
        <v>0</v>
      </c>
      <c r="I271" s="31"/>
      <c r="J271" s="146">
        <v>0</v>
      </c>
    </row>
    <row r="272" spans="1:10" ht="15" customHeight="1">
      <c r="A272" s="107"/>
      <c r="B272" s="155" t="s">
        <v>65</v>
      </c>
      <c r="C272" s="28"/>
      <c r="D272" s="28"/>
      <c r="E272" s="28"/>
      <c r="F272" s="28"/>
      <c r="G272" s="31"/>
      <c r="H272" s="146">
        <v>0</v>
      </c>
      <c r="I272" s="31"/>
      <c r="J272" s="146">
        <v>0</v>
      </c>
    </row>
    <row r="273" spans="1:10" ht="15" customHeight="1">
      <c r="A273" s="107"/>
      <c r="B273" s="155" t="s">
        <v>231</v>
      </c>
      <c r="C273" s="28"/>
      <c r="D273" s="28"/>
      <c r="E273" s="28"/>
      <c r="F273" s="28"/>
      <c r="G273" s="31"/>
      <c r="H273" s="146">
        <v>0</v>
      </c>
      <c r="I273" s="31"/>
      <c r="J273" s="146">
        <v>0</v>
      </c>
    </row>
    <row r="274" spans="1:10" ht="15" customHeight="1">
      <c r="A274" s="107"/>
      <c r="B274" s="155" t="s">
        <v>82</v>
      </c>
      <c r="C274" s="28"/>
      <c r="D274" s="28"/>
      <c r="E274" s="28"/>
      <c r="F274" s="28"/>
      <c r="G274" s="31"/>
      <c r="H274" s="146">
        <v>0</v>
      </c>
      <c r="I274" s="31"/>
      <c r="J274" s="146">
        <v>0</v>
      </c>
    </row>
    <row r="275" spans="1:10" ht="15" customHeight="1">
      <c r="A275" s="107"/>
      <c r="B275" s="155" t="s">
        <v>232</v>
      </c>
      <c r="C275" s="28"/>
      <c r="D275" s="28"/>
      <c r="E275" s="28"/>
      <c r="F275" s="28"/>
      <c r="G275" s="31"/>
      <c r="H275" s="146">
        <v>0</v>
      </c>
      <c r="I275" s="31"/>
      <c r="J275" s="146">
        <v>0</v>
      </c>
    </row>
    <row r="276" spans="1:10" ht="15" customHeight="1">
      <c r="A276" s="107"/>
      <c r="B276" s="155" t="s">
        <v>235</v>
      </c>
      <c r="C276" s="28"/>
      <c r="D276" s="28"/>
      <c r="E276" s="28"/>
      <c r="F276" s="28"/>
      <c r="G276" s="31"/>
      <c r="H276" s="146">
        <v>0</v>
      </c>
      <c r="I276" s="31"/>
      <c r="J276" s="146">
        <v>0</v>
      </c>
    </row>
    <row r="277" spans="1:10" ht="15" customHeight="1">
      <c r="A277" s="107"/>
      <c r="B277" s="155" t="s">
        <v>56</v>
      </c>
      <c r="C277" s="28"/>
      <c r="D277" s="28"/>
      <c r="E277" s="28"/>
      <c r="F277" s="28"/>
      <c r="G277" s="31"/>
      <c r="H277" s="146">
        <v>0</v>
      </c>
      <c r="I277" s="31"/>
      <c r="J277" s="146">
        <v>0</v>
      </c>
    </row>
    <row r="278" spans="1:10" ht="15" customHeight="1">
      <c r="A278" s="107"/>
      <c r="B278" s="155" t="s">
        <v>123</v>
      </c>
      <c r="C278" s="28"/>
      <c r="D278" s="28"/>
      <c r="E278" s="28"/>
      <c r="F278" s="28"/>
      <c r="G278" s="31"/>
      <c r="H278" s="146">
        <v>0</v>
      </c>
      <c r="I278" s="31"/>
      <c r="J278" s="146">
        <v>0</v>
      </c>
    </row>
    <row r="279" spans="1:10" ht="15" customHeight="1">
      <c r="A279" s="107"/>
      <c r="B279" s="155" t="s">
        <v>211</v>
      </c>
      <c r="C279" s="28"/>
      <c r="D279" s="28"/>
      <c r="E279" s="28"/>
      <c r="F279" s="28"/>
      <c r="G279" s="146">
        <v>0</v>
      </c>
      <c r="H279" s="31"/>
      <c r="I279" s="31"/>
      <c r="J279" s="146">
        <v>0</v>
      </c>
    </row>
    <row r="280" spans="1:10" ht="15" customHeight="1" thickBot="1">
      <c r="A280" s="107"/>
      <c r="B280" s="141"/>
      <c r="C280" s="141"/>
      <c r="D280" s="141"/>
      <c r="E280" s="141"/>
      <c r="F280" s="141"/>
      <c r="G280" s="20">
        <f>SUM(G269:G279)</f>
        <v>0</v>
      </c>
      <c r="H280" s="20">
        <f>SUM(H269:H279)</f>
        <v>0</v>
      </c>
      <c r="I280" s="143"/>
      <c r="J280" s="20">
        <f>SUM(J269:J279)</f>
        <v>0</v>
      </c>
    </row>
    <row r="281" ht="15" customHeight="1" thickTop="1">
      <c r="A281" s="107"/>
    </row>
    <row r="282" spans="1:10" ht="15" customHeight="1">
      <c r="A282" s="108" t="s">
        <v>96</v>
      </c>
      <c r="B282" s="115" t="s">
        <v>182</v>
      </c>
      <c r="G282" s="31"/>
      <c r="H282" s="31"/>
      <c r="I282" s="31"/>
      <c r="J282" s="31"/>
    </row>
    <row r="283" spans="1:10" ht="15" customHeight="1">
      <c r="A283" s="107"/>
      <c r="B283" s="155" t="s">
        <v>15</v>
      </c>
      <c r="C283" s="28"/>
      <c r="D283" s="28"/>
      <c r="E283" s="28"/>
      <c r="F283" s="28"/>
      <c r="G283" s="31"/>
      <c r="H283" s="146">
        <v>0</v>
      </c>
      <c r="I283" s="31"/>
      <c r="J283" s="146">
        <v>24960</v>
      </c>
    </row>
    <row r="284" spans="1:10" ht="15" customHeight="1">
      <c r="A284" s="107"/>
      <c r="B284" s="155" t="s">
        <v>89</v>
      </c>
      <c r="C284" s="28"/>
      <c r="D284" s="28"/>
      <c r="E284" s="28"/>
      <c r="F284" s="28"/>
      <c r="G284" s="31"/>
      <c r="H284" s="146">
        <v>0</v>
      </c>
      <c r="I284" s="31"/>
      <c r="J284" s="146">
        <v>0</v>
      </c>
    </row>
    <row r="285" spans="1:10" ht="15" customHeight="1">
      <c r="A285" s="107"/>
      <c r="B285" s="155" t="s">
        <v>60</v>
      </c>
      <c r="C285" s="28"/>
      <c r="D285" s="28"/>
      <c r="E285" s="28"/>
      <c r="F285" s="28"/>
      <c r="G285" s="31"/>
      <c r="H285" s="146">
        <v>0</v>
      </c>
      <c r="I285" s="31"/>
      <c r="J285" s="146">
        <v>0</v>
      </c>
    </row>
    <row r="286" spans="1:10" ht="15" customHeight="1">
      <c r="A286" s="107"/>
      <c r="B286" s="155" t="s">
        <v>81</v>
      </c>
      <c r="C286" s="28"/>
      <c r="D286" s="28"/>
      <c r="E286" s="28"/>
      <c r="F286" s="28"/>
      <c r="G286" s="31"/>
      <c r="H286" s="146">
        <v>0</v>
      </c>
      <c r="I286" s="31"/>
      <c r="J286" s="146">
        <v>0</v>
      </c>
    </row>
    <row r="287" spans="1:10" ht="15" customHeight="1">
      <c r="A287" s="107"/>
      <c r="B287" s="155" t="s">
        <v>65</v>
      </c>
      <c r="C287" s="28"/>
      <c r="D287" s="28"/>
      <c r="E287" s="28"/>
      <c r="F287" s="28"/>
      <c r="G287" s="31"/>
      <c r="H287" s="146">
        <v>0</v>
      </c>
      <c r="I287" s="31"/>
      <c r="J287" s="146">
        <v>0</v>
      </c>
    </row>
    <row r="288" spans="1:10" ht="15" customHeight="1">
      <c r="A288" s="107"/>
      <c r="B288" s="155" t="s">
        <v>231</v>
      </c>
      <c r="C288" s="28"/>
      <c r="D288" s="28"/>
      <c r="E288" s="28"/>
      <c r="F288" s="28"/>
      <c r="G288" s="31"/>
      <c r="H288" s="146">
        <v>0</v>
      </c>
      <c r="I288" s="31"/>
      <c r="J288" s="146">
        <v>0</v>
      </c>
    </row>
    <row r="289" spans="1:10" ht="15" customHeight="1">
      <c r="A289" s="107"/>
      <c r="B289" s="155" t="s">
        <v>82</v>
      </c>
      <c r="C289" s="28"/>
      <c r="D289" s="28"/>
      <c r="E289" s="28"/>
      <c r="F289" s="28"/>
      <c r="G289" s="31"/>
      <c r="H289" s="146">
        <v>0</v>
      </c>
      <c r="I289" s="31"/>
      <c r="J289" s="146">
        <v>0</v>
      </c>
    </row>
    <row r="290" spans="1:10" ht="15" customHeight="1">
      <c r="A290" s="107"/>
      <c r="B290" s="155" t="s">
        <v>232</v>
      </c>
      <c r="C290" s="28"/>
      <c r="D290" s="28"/>
      <c r="E290" s="28"/>
      <c r="F290" s="28"/>
      <c r="G290" s="31"/>
      <c r="H290" s="146">
        <v>0</v>
      </c>
      <c r="I290" s="31"/>
      <c r="J290" s="146">
        <v>0</v>
      </c>
    </row>
    <row r="291" spans="1:10" ht="15" customHeight="1">
      <c r="A291" s="107"/>
      <c r="B291" s="155" t="s">
        <v>235</v>
      </c>
      <c r="C291" s="28"/>
      <c r="D291" s="28"/>
      <c r="E291" s="28"/>
      <c r="F291" s="28"/>
      <c r="G291" s="31"/>
      <c r="H291" s="146">
        <v>0</v>
      </c>
      <c r="I291" s="31"/>
      <c r="J291" s="146">
        <v>0</v>
      </c>
    </row>
    <row r="292" spans="1:10" ht="15" customHeight="1">
      <c r="A292" s="107"/>
      <c r="B292" s="155" t="s">
        <v>262</v>
      </c>
      <c r="C292" s="28"/>
      <c r="D292" s="28"/>
      <c r="E292" s="28"/>
      <c r="F292" s="28"/>
      <c r="G292" s="31"/>
      <c r="H292" s="146">
        <v>50000</v>
      </c>
      <c r="I292" s="31"/>
      <c r="J292" s="146">
        <v>0</v>
      </c>
    </row>
    <row r="293" spans="1:10" ht="15" customHeight="1">
      <c r="A293" s="107"/>
      <c r="B293" s="155" t="s">
        <v>123</v>
      </c>
      <c r="C293" s="28"/>
      <c r="D293" s="28"/>
      <c r="E293" s="28"/>
      <c r="F293" s="28"/>
      <c r="G293" s="31"/>
      <c r="H293" s="146">
        <v>0</v>
      </c>
      <c r="I293" s="31"/>
      <c r="J293" s="146">
        <v>0</v>
      </c>
    </row>
    <row r="294" spans="1:10" ht="15" customHeight="1">
      <c r="A294" s="107"/>
      <c r="B294" s="155" t="s">
        <v>211</v>
      </c>
      <c r="C294" s="28"/>
      <c r="D294" s="28"/>
      <c r="E294" s="28"/>
      <c r="F294" s="28"/>
      <c r="G294" s="146">
        <v>0</v>
      </c>
      <c r="H294" s="31"/>
      <c r="I294" s="31"/>
      <c r="J294" s="146">
        <v>0</v>
      </c>
    </row>
    <row r="295" spans="1:10" ht="15" customHeight="1" thickBot="1">
      <c r="A295" s="107"/>
      <c r="B295" s="141"/>
      <c r="C295" s="141"/>
      <c r="D295" s="141"/>
      <c r="E295" s="141"/>
      <c r="F295" s="141"/>
      <c r="G295" s="20">
        <f>SUM(G283:G294)</f>
        <v>0</v>
      </c>
      <c r="H295" s="20">
        <f>SUM(H283:H294)</f>
        <v>50000</v>
      </c>
      <c r="I295" s="143"/>
      <c r="J295" s="20">
        <f>SUM(J283:J294)</f>
        <v>24960</v>
      </c>
    </row>
    <row r="296" ht="15" customHeight="1" thickTop="1">
      <c r="A296" s="107"/>
    </row>
    <row r="297" spans="1:10" ht="15" customHeight="1">
      <c r="A297" s="108" t="s">
        <v>99</v>
      </c>
      <c r="B297" s="115" t="s">
        <v>183</v>
      </c>
      <c r="G297" s="31"/>
      <c r="H297" s="31"/>
      <c r="I297" s="31"/>
      <c r="J297" s="31"/>
    </row>
    <row r="298" spans="1:10" ht="15" customHeight="1">
      <c r="A298" s="107"/>
      <c r="B298" s="155" t="s">
        <v>89</v>
      </c>
      <c r="C298" s="28"/>
      <c r="D298" s="28"/>
      <c r="E298" s="28"/>
      <c r="F298" s="28"/>
      <c r="G298" s="31"/>
      <c r="H298" s="146">
        <v>0</v>
      </c>
      <c r="I298" s="31"/>
      <c r="J298" s="146">
        <v>0</v>
      </c>
    </row>
    <row r="299" spans="1:10" ht="15" customHeight="1">
      <c r="A299" s="107"/>
      <c r="B299" s="155" t="s">
        <v>60</v>
      </c>
      <c r="C299" s="28"/>
      <c r="D299" s="28"/>
      <c r="E299" s="28"/>
      <c r="F299" s="28"/>
      <c r="G299" s="31"/>
      <c r="H299" s="146">
        <v>0</v>
      </c>
      <c r="I299" s="31"/>
      <c r="J299" s="146">
        <v>0</v>
      </c>
    </row>
    <row r="300" spans="1:10" ht="15" customHeight="1">
      <c r="A300" s="107"/>
      <c r="B300" s="155" t="s">
        <v>81</v>
      </c>
      <c r="C300" s="28"/>
      <c r="D300" s="28"/>
      <c r="E300" s="28"/>
      <c r="F300" s="28"/>
      <c r="G300" s="31"/>
      <c r="H300" s="146">
        <v>0</v>
      </c>
      <c r="I300" s="31"/>
      <c r="J300" s="146">
        <v>0</v>
      </c>
    </row>
    <row r="301" spans="1:10" ht="15" customHeight="1">
      <c r="A301" s="107"/>
      <c r="B301" s="155" t="s">
        <v>65</v>
      </c>
      <c r="C301" s="28"/>
      <c r="D301" s="28"/>
      <c r="E301" s="28"/>
      <c r="F301" s="28"/>
      <c r="G301" s="31"/>
      <c r="H301" s="146">
        <v>0</v>
      </c>
      <c r="I301" s="31"/>
      <c r="J301" s="146">
        <v>0</v>
      </c>
    </row>
    <row r="302" spans="1:10" ht="15" customHeight="1">
      <c r="A302" s="107"/>
      <c r="B302" s="155" t="s">
        <v>231</v>
      </c>
      <c r="C302" s="28"/>
      <c r="D302" s="28"/>
      <c r="E302" s="28"/>
      <c r="F302" s="28"/>
      <c r="G302" s="31"/>
      <c r="H302" s="146">
        <v>0</v>
      </c>
      <c r="I302" s="31"/>
      <c r="J302" s="146">
        <v>0</v>
      </c>
    </row>
    <row r="303" spans="1:10" ht="15" customHeight="1">
      <c r="A303" s="107"/>
      <c r="B303" s="155" t="s">
        <v>82</v>
      </c>
      <c r="C303" s="28"/>
      <c r="D303" s="28"/>
      <c r="E303" s="28"/>
      <c r="F303" s="28"/>
      <c r="G303" s="31"/>
      <c r="H303" s="146">
        <v>0</v>
      </c>
      <c r="I303" s="31"/>
      <c r="J303" s="146">
        <v>0</v>
      </c>
    </row>
    <row r="304" spans="1:10" ht="15" customHeight="1">
      <c r="A304" s="107"/>
      <c r="B304" s="155" t="s">
        <v>232</v>
      </c>
      <c r="C304" s="28"/>
      <c r="D304" s="28"/>
      <c r="E304" s="28"/>
      <c r="F304" s="28"/>
      <c r="G304" s="31"/>
      <c r="H304" s="146">
        <v>0</v>
      </c>
      <c r="I304" s="31"/>
      <c r="J304" s="146">
        <v>0</v>
      </c>
    </row>
    <row r="305" spans="1:10" ht="15" customHeight="1">
      <c r="A305" s="107"/>
      <c r="B305" s="155" t="s">
        <v>235</v>
      </c>
      <c r="C305" s="28"/>
      <c r="D305" s="28"/>
      <c r="E305" s="28"/>
      <c r="F305" s="28"/>
      <c r="G305" s="31"/>
      <c r="H305" s="146">
        <v>0</v>
      </c>
      <c r="I305" s="31"/>
      <c r="J305" s="146">
        <v>0</v>
      </c>
    </row>
    <row r="306" spans="1:10" ht="15" customHeight="1">
      <c r="A306" s="107"/>
      <c r="B306" s="155" t="s">
        <v>56</v>
      </c>
      <c r="C306" s="28"/>
      <c r="D306" s="28"/>
      <c r="E306" s="28"/>
      <c r="F306" s="28"/>
      <c r="G306" s="31"/>
      <c r="H306" s="146">
        <v>0</v>
      </c>
      <c r="I306" s="31"/>
      <c r="J306" s="146">
        <v>0</v>
      </c>
    </row>
    <row r="307" spans="1:10" ht="15" customHeight="1">
      <c r="A307" s="107"/>
      <c r="B307" s="155" t="s">
        <v>123</v>
      </c>
      <c r="C307" s="28"/>
      <c r="D307" s="28"/>
      <c r="E307" s="28"/>
      <c r="F307" s="28"/>
      <c r="G307" s="31"/>
      <c r="H307" s="146">
        <v>0</v>
      </c>
      <c r="I307" s="31"/>
      <c r="J307" s="146">
        <v>0</v>
      </c>
    </row>
    <row r="308" spans="1:10" ht="15" customHeight="1">
      <c r="A308" s="107"/>
      <c r="B308" s="155" t="s">
        <v>211</v>
      </c>
      <c r="C308" s="28"/>
      <c r="D308" s="28"/>
      <c r="E308" s="28"/>
      <c r="F308" s="28"/>
      <c r="G308" s="146">
        <v>0</v>
      </c>
      <c r="H308" s="31"/>
      <c r="I308" s="31"/>
      <c r="J308" s="146">
        <v>0</v>
      </c>
    </row>
    <row r="309" spans="1:10" ht="15" customHeight="1" thickBot="1">
      <c r="A309" s="107"/>
      <c r="B309" s="141"/>
      <c r="C309" s="141"/>
      <c r="D309" s="141"/>
      <c r="E309" s="141"/>
      <c r="F309" s="141"/>
      <c r="G309" s="20">
        <f>SUM(G298:G308)</f>
        <v>0</v>
      </c>
      <c r="H309" s="20">
        <f>SUM(H298:H308)</f>
        <v>0</v>
      </c>
      <c r="I309" s="143"/>
      <c r="J309" s="20">
        <f>SUM(J298:J308)</f>
        <v>0</v>
      </c>
    </row>
    <row r="310" spans="1:10" ht="15" customHeight="1" thickTop="1">
      <c r="A310" s="107"/>
      <c r="B310" s="141"/>
      <c r="C310" s="141"/>
      <c r="D310" s="141"/>
      <c r="E310" s="141"/>
      <c r="F310" s="141"/>
      <c r="G310" s="142"/>
      <c r="H310" s="142"/>
      <c r="I310" s="143"/>
      <c r="J310" s="142"/>
    </row>
    <row r="311" spans="1:10" ht="15" customHeight="1">
      <c r="A311" s="107"/>
      <c r="B311" s="141"/>
      <c r="C311" s="141"/>
      <c r="D311" s="141"/>
      <c r="E311" s="141"/>
      <c r="F311" s="141"/>
      <c r="G311" s="142"/>
      <c r="H311" s="142"/>
      <c r="I311" s="143"/>
      <c r="J311" s="142"/>
    </row>
    <row r="312" spans="1:10" ht="15" customHeight="1">
      <c r="A312" s="107"/>
      <c r="B312" s="141"/>
      <c r="C312" s="141"/>
      <c r="D312" s="141"/>
      <c r="E312" s="141"/>
      <c r="F312" s="141"/>
      <c r="G312" s="142"/>
      <c r="H312" s="142"/>
      <c r="I312" s="143"/>
      <c r="J312" s="142"/>
    </row>
    <row r="313" spans="1:10" ht="15" customHeight="1">
      <c r="A313" s="107"/>
      <c r="B313" s="141"/>
      <c r="C313" s="141"/>
      <c r="D313" s="141"/>
      <c r="E313" s="141"/>
      <c r="F313" s="141"/>
      <c r="G313" s="142"/>
      <c r="H313" s="142"/>
      <c r="I313" s="143"/>
      <c r="J313" s="142"/>
    </row>
    <row r="314" spans="1:10" ht="15" customHeight="1">
      <c r="A314" s="107"/>
      <c r="B314" s="141"/>
      <c r="C314" s="141"/>
      <c r="D314" s="141"/>
      <c r="E314" s="141"/>
      <c r="F314" s="141"/>
      <c r="G314" s="142"/>
      <c r="H314" s="142"/>
      <c r="I314" s="143"/>
      <c r="J314" s="142"/>
    </row>
    <row r="315" spans="1:10" ht="15" customHeight="1">
      <c r="A315" s="107"/>
      <c r="B315" s="141"/>
      <c r="C315" s="141"/>
      <c r="D315" s="141"/>
      <c r="E315" s="141"/>
      <c r="F315" s="141"/>
      <c r="G315" s="142"/>
      <c r="H315" s="142"/>
      <c r="I315" s="143"/>
      <c r="J315" s="142"/>
    </row>
    <row r="316" spans="1:10" ht="15" customHeight="1">
      <c r="A316" s="107"/>
      <c r="B316" s="141"/>
      <c r="C316" s="141"/>
      <c r="D316" s="141"/>
      <c r="E316" s="141"/>
      <c r="F316" s="141"/>
      <c r="G316" s="142"/>
      <c r="H316" s="142"/>
      <c r="I316" s="143"/>
      <c r="J316" s="142"/>
    </row>
    <row r="317" spans="1:10" ht="15" customHeight="1">
      <c r="A317" s="107"/>
      <c r="B317" s="141"/>
      <c r="C317" s="141"/>
      <c r="D317" s="141"/>
      <c r="E317" s="141"/>
      <c r="F317" s="141"/>
      <c r="G317" s="142"/>
      <c r="H317" s="142"/>
      <c r="I317" s="143"/>
      <c r="J317" s="142"/>
    </row>
    <row r="318" spans="1:10" ht="15" customHeight="1">
      <c r="A318" s="107"/>
      <c r="B318" s="141"/>
      <c r="C318" s="141"/>
      <c r="D318" s="141"/>
      <c r="E318" s="141"/>
      <c r="F318" s="141"/>
      <c r="G318" s="142"/>
      <c r="H318" s="142"/>
      <c r="I318" s="143"/>
      <c r="J318" s="142"/>
    </row>
    <row r="319" spans="1:10" ht="15" customHeight="1">
      <c r="A319" s="108" t="s">
        <v>119</v>
      </c>
      <c r="B319" s="115" t="s">
        <v>184</v>
      </c>
      <c r="G319" s="31"/>
      <c r="H319" s="31"/>
      <c r="I319" s="31"/>
      <c r="J319" s="31"/>
    </row>
    <row r="320" spans="1:10" ht="15" customHeight="1">
      <c r="A320" s="107"/>
      <c r="B320" s="155" t="s">
        <v>89</v>
      </c>
      <c r="C320" s="28"/>
      <c r="D320" s="28"/>
      <c r="E320" s="28"/>
      <c r="F320" s="28"/>
      <c r="G320" s="31"/>
      <c r="H320" s="146">
        <v>0</v>
      </c>
      <c r="I320" s="31"/>
      <c r="J320" s="146">
        <v>0</v>
      </c>
    </row>
    <row r="321" spans="1:10" ht="15" customHeight="1">
      <c r="A321" s="107"/>
      <c r="B321" s="155" t="s">
        <v>60</v>
      </c>
      <c r="C321" s="28"/>
      <c r="D321" s="28"/>
      <c r="E321" s="28"/>
      <c r="F321" s="28"/>
      <c r="G321" s="31"/>
      <c r="H321" s="146">
        <v>0</v>
      </c>
      <c r="I321" s="31"/>
      <c r="J321" s="146">
        <v>0</v>
      </c>
    </row>
    <row r="322" spans="1:10" ht="15" customHeight="1">
      <c r="A322" s="107"/>
      <c r="B322" s="155" t="s">
        <v>81</v>
      </c>
      <c r="C322" s="28"/>
      <c r="D322" s="28"/>
      <c r="E322" s="28"/>
      <c r="F322" s="28"/>
      <c r="G322" s="31"/>
      <c r="H322" s="146">
        <v>0</v>
      </c>
      <c r="I322" s="31"/>
      <c r="J322" s="146">
        <v>0</v>
      </c>
    </row>
    <row r="323" spans="1:10" ht="15" customHeight="1">
      <c r="A323" s="107"/>
      <c r="B323" s="155" t="s">
        <v>65</v>
      </c>
      <c r="C323" s="28"/>
      <c r="D323" s="28"/>
      <c r="E323" s="28"/>
      <c r="F323" s="28"/>
      <c r="G323" s="31"/>
      <c r="H323" s="146">
        <v>0</v>
      </c>
      <c r="I323" s="31"/>
      <c r="J323" s="146">
        <v>0</v>
      </c>
    </row>
    <row r="324" spans="1:10" ht="15" customHeight="1">
      <c r="A324" s="107"/>
      <c r="B324" s="155" t="s">
        <v>231</v>
      </c>
      <c r="C324" s="28"/>
      <c r="D324" s="28"/>
      <c r="E324" s="28"/>
      <c r="F324" s="28"/>
      <c r="G324" s="31"/>
      <c r="H324" s="146">
        <v>0</v>
      </c>
      <c r="I324" s="31"/>
      <c r="J324" s="146">
        <v>0</v>
      </c>
    </row>
    <row r="325" spans="1:10" ht="15" customHeight="1">
      <c r="A325" s="107"/>
      <c r="B325" s="155" t="s">
        <v>82</v>
      </c>
      <c r="C325" s="28"/>
      <c r="D325" s="28"/>
      <c r="E325" s="28"/>
      <c r="F325" s="28"/>
      <c r="G325" s="31"/>
      <c r="H325" s="146">
        <v>0</v>
      </c>
      <c r="I325" s="31"/>
      <c r="J325" s="146">
        <v>0</v>
      </c>
    </row>
    <row r="326" spans="1:10" ht="15" customHeight="1">
      <c r="A326" s="107"/>
      <c r="B326" s="155" t="s">
        <v>232</v>
      </c>
      <c r="C326" s="28"/>
      <c r="D326" s="28"/>
      <c r="E326" s="28"/>
      <c r="F326" s="28"/>
      <c r="G326" s="31"/>
      <c r="H326" s="146">
        <v>0</v>
      </c>
      <c r="I326" s="31"/>
      <c r="J326" s="146">
        <v>0</v>
      </c>
    </row>
    <row r="327" spans="1:10" ht="15" customHeight="1">
      <c r="A327" s="107"/>
      <c r="B327" s="155" t="s">
        <v>235</v>
      </c>
      <c r="C327" s="28"/>
      <c r="D327" s="28"/>
      <c r="E327" s="28"/>
      <c r="F327" s="28"/>
      <c r="G327" s="31"/>
      <c r="H327" s="146">
        <v>0</v>
      </c>
      <c r="I327" s="31"/>
      <c r="J327" s="146">
        <v>0</v>
      </c>
    </row>
    <row r="328" spans="1:10" ht="15" customHeight="1">
      <c r="A328" s="107"/>
      <c r="B328" s="155" t="s">
        <v>56</v>
      </c>
      <c r="C328" s="28"/>
      <c r="D328" s="28"/>
      <c r="E328" s="28"/>
      <c r="F328" s="28"/>
      <c r="G328" s="31"/>
      <c r="H328" s="146">
        <v>0</v>
      </c>
      <c r="I328" s="31"/>
      <c r="J328" s="146">
        <v>0</v>
      </c>
    </row>
    <row r="329" spans="1:10" ht="15" customHeight="1">
      <c r="A329" s="107"/>
      <c r="B329" s="155" t="s">
        <v>123</v>
      </c>
      <c r="C329" s="28"/>
      <c r="D329" s="28"/>
      <c r="E329" s="28"/>
      <c r="F329" s="28"/>
      <c r="G329" s="31"/>
      <c r="H329" s="146">
        <v>0</v>
      </c>
      <c r="I329" s="31"/>
      <c r="J329" s="146">
        <v>0</v>
      </c>
    </row>
    <row r="330" spans="1:10" ht="15" customHeight="1">
      <c r="A330" s="107"/>
      <c r="B330" s="155" t="s">
        <v>211</v>
      </c>
      <c r="C330" s="28"/>
      <c r="D330" s="28"/>
      <c r="E330" s="28"/>
      <c r="F330" s="28"/>
      <c r="G330" s="146">
        <v>0</v>
      </c>
      <c r="H330" s="31"/>
      <c r="I330" s="31"/>
      <c r="J330" s="146">
        <v>0</v>
      </c>
    </row>
    <row r="331" spans="1:10" ht="15" customHeight="1" thickBot="1">
      <c r="A331" s="107"/>
      <c r="B331" s="141"/>
      <c r="C331" s="141"/>
      <c r="D331" s="141"/>
      <c r="E331" s="141"/>
      <c r="F331" s="141"/>
      <c r="G331" s="20">
        <f>SUM(G320:G330)</f>
        <v>0</v>
      </c>
      <c r="H331" s="20">
        <f>SUM(H320:H330)</f>
        <v>0</v>
      </c>
      <c r="I331" s="143"/>
      <c r="J331" s="20">
        <f>SUM(J320:J330)</f>
        <v>0</v>
      </c>
    </row>
    <row r="332" ht="15" customHeight="1" thickTop="1">
      <c r="A332" s="107"/>
    </row>
    <row r="333" spans="1:10" ht="15" customHeight="1">
      <c r="A333" s="108" t="s">
        <v>185</v>
      </c>
      <c r="B333" s="115" t="s">
        <v>186</v>
      </c>
      <c r="G333" s="31"/>
      <c r="H333" s="31"/>
      <c r="I333" s="31"/>
      <c r="J333" s="31"/>
    </row>
    <row r="334" spans="1:10" ht="15" customHeight="1">
      <c r="A334" s="107"/>
      <c r="B334" s="155" t="s">
        <v>89</v>
      </c>
      <c r="C334" s="28"/>
      <c r="D334" s="28"/>
      <c r="E334" s="28"/>
      <c r="F334" s="28"/>
      <c r="G334" s="31"/>
      <c r="H334" s="146">
        <v>265204</v>
      </c>
      <c r="I334" s="31"/>
      <c r="J334" s="146">
        <v>3653124</v>
      </c>
    </row>
    <row r="335" spans="1:10" ht="15" customHeight="1">
      <c r="A335" s="107"/>
      <c r="B335" s="155" t="s">
        <v>60</v>
      </c>
      <c r="C335" s="28"/>
      <c r="D335" s="28"/>
      <c r="E335" s="28"/>
      <c r="F335" s="28"/>
      <c r="G335" s="31"/>
      <c r="H335" s="146">
        <v>0</v>
      </c>
      <c r="I335" s="31"/>
      <c r="J335" s="146">
        <v>0</v>
      </c>
    </row>
    <row r="336" spans="1:10" ht="15" customHeight="1">
      <c r="A336" s="107"/>
      <c r="B336" s="155" t="s">
        <v>81</v>
      </c>
      <c r="C336" s="28"/>
      <c r="D336" s="28"/>
      <c r="E336" s="28"/>
      <c r="F336" s="28"/>
      <c r="G336" s="31"/>
      <c r="H336" s="146">
        <v>436241</v>
      </c>
      <c r="I336" s="31"/>
      <c r="J336" s="146">
        <v>0</v>
      </c>
    </row>
    <row r="337" spans="1:10" ht="15" customHeight="1">
      <c r="A337" s="107"/>
      <c r="B337" s="155" t="s">
        <v>65</v>
      </c>
      <c r="C337" s="28"/>
      <c r="D337" s="28"/>
      <c r="E337" s="28"/>
      <c r="F337" s="28"/>
      <c r="G337" s="31"/>
      <c r="H337" s="146">
        <v>583053</v>
      </c>
      <c r="I337" s="31"/>
      <c r="J337" s="146">
        <v>0</v>
      </c>
    </row>
    <row r="338" spans="1:10" ht="15" customHeight="1">
      <c r="A338" s="107"/>
      <c r="B338" s="155" t="s">
        <v>231</v>
      </c>
      <c r="C338" s="28"/>
      <c r="D338" s="28"/>
      <c r="E338" s="28"/>
      <c r="F338" s="28"/>
      <c r="G338" s="31"/>
      <c r="H338" s="146">
        <v>0</v>
      </c>
      <c r="I338" s="31"/>
      <c r="J338" s="146">
        <v>0</v>
      </c>
    </row>
    <row r="339" spans="1:10" ht="15" customHeight="1">
      <c r="A339" s="107"/>
      <c r="B339" s="155" t="s">
        <v>82</v>
      </c>
      <c r="C339" s="28"/>
      <c r="D339" s="28"/>
      <c r="E339" s="28"/>
      <c r="F339" s="28"/>
      <c r="G339" s="31"/>
      <c r="H339" s="146">
        <v>0</v>
      </c>
      <c r="I339" s="31"/>
      <c r="J339" s="146">
        <v>0</v>
      </c>
    </row>
    <row r="340" spans="1:10" ht="15" customHeight="1">
      <c r="A340" s="107"/>
      <c r="B340" s="155" t="s">
        <v>232</v>
      </c>
      <c r="C340" s="28"/>
      <c r="D340" s="28"/>
      <c r="E340" s="28"/>
      <c r="F340" s="28"/>
      <c r="G340" s="31"/>
      <c r="H340" s="146">
        <v>0</v>
      </c>
      <c r="I340" s="31"/>
      <c r="J340" s="146">
        <v>0</v>
      </c>
    </row>
    <row r="341" spans="1:10" ht="15" customHeight="1">
      <c r="A341" s="107"/>
      <c r="B341" s="155" t="s">
        <v>235</v>
      </c>
      <c r="C341" s="28"/>
      <c r="D341" s="28"/>
      <c r="E341" s="28"/>
      <c r="F341" s="28"/>
      <c r="G341" s="31"/>
      <c r="H341" s="146">
        <v>0</v>
      </c>
      <c r="I341" s="31"/>
      <c r="J341" s="146">
        <v>0</v>
      </c>
    </row>
    <row r="342" spans="1:10" ht="15" customHeight="1">
      <c r="A342" s="107"/>
      <c r="B342" s="155" t="s">
        <v>262</v>
      </c>
      <c r="C342" s="28"/>
      <c r="D342" s="28"/>
      <c r="E342" s="28"/>
      <c r="F342" s="28"/>
      <c r="G342" s="31"/>
      <c r="H342" s="146">
        <v>337000</v>
      </c>
      <c r="I342" s="31"/>
      <c r="J342" s="146">
        <v>0</v>
      </c>
    </row>
    <row r="343" spans="1:10" ht="15" customHeight="1">
      <c r="A343" s="107"/>
      <c r="B343" s="155" t="s">
        <v>123</v>
      </c>
      <c r="C343" s="28"/>
      <c r="D343" s="28"/>
      <c r="E343" s="28"/>
      <c r="F343" s="28"/>
      <c r="G343" s="31"/>
      <c r="H343" s="146">
        <v>0</v>
      </c>
      <c r="I343" s="31"/>
      <c r="J343" s="146">
        <v>0</v>
      </c>
    </row>
    <row r="344" spans="1:10" ht="15" customHeight="1">
      <c r="A344" s="107"/>
      <c r="B344" s="155" t="s">
        <v>263</v>
      </c>
      <c r="C344" s="28"/>
      <c r="D344" s="28"/>
      <c r="E344" s="28"/>
      <c r="F344" s="28"/>
      <c r="G344" s="146">
        <v>0</v>
      </c>
      <c r="H344" s="31"/>
      <c r="I344" s="31"/>
      <c r="J344" s="146">
        <v>0</v>
      </c>
    </row>
    <row r="345" spans="1:10" ht="15" customHeight="1">
      <c r="A345" s="107"/>
      <c r="B345" s="46" t="s">
        <v>202</v>
      </c>
      <c r="C345" s="28"/>
      <c r="D345" s="28"/>
      <c r="E345" s="28"/>
      <c r="F345" s="28"/>
      <c r="G345" s="31"/>
      <c r="H345" s="146">
        <v>2196889</v>
      </c>
      <c r="I345" s="31"/>
      <c r="J345" s="146">
        <v>0</v>
      </c>
    </row>
    <row r="346" spans="1:10" ht="15" customHeight="1">
      <c r="A346" s="107"/>
      <c r="B346" s="46" t="s">
        <v>203</v>
      </c>
      <c r="C346" s="28"/>
      <c r="D346" s="28"/>
      <c r="E346" s="28"/>
      <c r="F346" s="28"/>
      <c r="G346" s="31"/>
      <c r="H346" s="146">
        <v>1374428</v>
      </c>
      <c r="I346" s="31"/>
      <c r="J346" s="146">
        <v>0</v>
      </c>
    </row>
    <row r="347" spans="1:10" ht="15" customHeight="1" thickBot="1">
      <c r="A347" s="107"/>
      <c r="B347" s="141"/>
      <c r="C347" s="141"/>
      <c r="D347" s="141"/>
      <c r="E347" s="141"/>
      <c r="F347" s="141"/>
      <c r="G347" s="20">
        <f>SUM(G334:G346)</f>
        <v>0</v>
      </c>
      <c r="H347" s="20">
        <f>SUM(H334:H346)</f>
        <v>5192815</v>
      </c>
      <c r="I347" s="143"/>
      <c r="J347" s="20">
        <f>SUM(J334:J346)</f>
        <v>3653124</v>
      </c>
    </row>
    <row r="348" spans="1:2" ht="15" customHeight="1" thickTop="1">
      <c r="A348" s="107"/>
      <c r="B348" s="151" t="s">
        <v>187</v>
      </c>
    </row>
    <row r="349" spans="1:2" ht="15" customHeight="1">
      <c r="A349" s="107"/>
      <c r="B349" s="151"/>
    </row>
    <row r="350" spans="1:10" ht="15" customHeight="1">
      <c r="A350" s="108" t="s">
        <v>188</v>
      </c>
      <c r="B350" s="115" t="s">
        <v>145</v>
      </c>
      <c r="G350" s="31"/>
      <c r="H350" s="31"/>
      <c r="I350" s="31"/>
      <c r="J350" s="31"/>
    </row>
    <row r="351" spans="1:10" ht="15" customHeight="1">
      <c r="A351" s="108"/>
      <c r="B351" s="167" t="s">
        <v>176</v>
      </c>
      <c r="G351" s="31"/>
      <c r="H351" s="31"/>
      <c r="I351" s="31"/>
      <c r="J351" s="31"/>
    </row>
    <row r="352" spans="1:10" ht="15" customHeight="1">
      <c r="A352" s="107"/>
      <c r="B352" s="155" t="s">
        <v>138</v>
      </c>
      <c r="C352" s="28"/>
      <c r="D352" s="28"/>
      <c r="E352" s="28"/>
      <c r="F352" s="28"/>
      <c r="G352" s="31"/>
      <c r="H352" s="146">
        <v>0</v>
      </c>
      <c r="I352" s="31"/>
      <c r="J352" s="146">
        <v>0</v>
      </c>
    </row>
    <row r="353" spans="1:10" ht="15" customHeight="1">
      <c r="A353" s="107"/>
      <c r="B353" s="155" t="s">
        <v>139</v>
      </c>
      <c r="C353" s="28"/>
      <c r="D353" s="28"/>
      <c r="E353" s="28"/>
      <c r="F353" s="28"/>
      <c r="G353" s="145"/>
      <c r="H353" s="146">
        <v>0</v>
      </c>
      <c r="I353" s="31"/>
      <c r="J353" s="146">
        <v>0</v>
      </c>
    </row>
    <row r="354" spans="1:10" ht="15" customHeight="1">
      <c r="A354" s="107"/>
      <c r="B354" s="155" t="s">
        <v>140</v>
      </c>
      <c r="C354" s="28"/>
      <c r="D354" s="28"/>
      <c r="E354" s="28"/>
      <c r="F354" s="28"/>
      <c r="G354" s="145"/>
      <c r="H354" s="146">
        <v>0</v>
      </c>
      <c r="I354" s="31"/>
      <c r="J354" s="146">
        <v>0</v>
      </c>
    </row>
    <row r="355" spans="1:10" ht="15" customHeight="1">
      <c r="A355" s="107"/>
      <c r="B355" s="155" t="s">
        <v>189</v>
      </c>
      <c r="C355" s="28"/>
      <c r="D355" s="28"/>
      <c r="E355" s="28"/>
      <c r="F355" s="28"/>
      <c r="G355" s="145"/>
      <c r="H355" s="146">
        <v>0</v>
      </c>
      <c r="I355" s="31"/>
      <c r="J355" s="146">
        <v>0</v>
      </c>
    </row>
    <row r="356" spans="1:10" ht="15" customHeight="1">
      <c r="A356" s="107"/>
      <c r="B356" s="155" t="s">
        <v>141</v>
      </c>
      <c r="C356" s="28"/>
      <c r="D356" s="28"/>
      <c r="E356" s="28"/>
      <c r="F356" s="28"/>
      <c r="G356" s="145"/>
      <c r="H356" s="146">
        <v>0</v>
      </c>
      <c r="I356" s="31"/>
      <c r="J356" s="146">
        <v>0</v>
      </c>
    </row>
    <row r="357" spans="1:10" ht="15" customHeight="1">
      <c r="A357" s="107"/>
      <c r="B357" s="155" t="s">
        <v>142</v>
      </c>
      <c r="C357" s="28"/>
      <c r="D357" s="28"/>
      <c r="E357" s="28"/>
      <c r="F357" s="28"/>
      <c r="G357" s="145"/>
      <c r="H357" s="146">
        <v>0</v>
      </c>
      <c r="I357" s="31"/>
      <c r="J357" s="146">
        <v>0</v>
      </c>
    </row>
    <row r="358" spans="1:10" ht="15" customHeight="1">
      <c r="A358" s="107"/>
      <c r="B358" s="155" t="s">
        <v>143</v>
      </c>
      <c r="C358" s="28"/>
      <c r="D358" s="28"/>
      <c r="E358" s="28"/>
      <c r="F358" s="28"/>
      <c r="G358" s="145"/>
      <c r="H358" s="146">
        <v>0</v>
      </c>
      <c r="I358" s="31"/>
      <c r="J358" s="146">
        <v>0</v>
      </c>
    </row>
    <row r="359" spans="1:10" ht="15" customHeight="1">
      <c r="A359" s="107"/>
      <c r="B359" s="155" t="s">
        <v>144</v>
      </c>
      <c r="C359" s="28"/>
      <c r="D359" s="28"/>
      <c r="E359" s="28"/>
      <c r="F359" s="28"/>
      <c r="G359" s="145"/>
      <c r="H359" s="146">
        <v>0</v>
      </c>
      <c r="I359" s="31"/>
      <c r="J359" s="146">
        <v>0</v>
      </c>
    </row>
    <row r="360" spans="1:10" ht="15" customHeight="1">
      <c r="A360" s="107"/>
      <c r="B360" s="155" t="s">
        <v>2</v>
      </c>
      <c r="C360" s="28"/>
      <c r="D360" s="28"/>
      <c r="E360" s="28"/>
      <c r="F360" s="28"/>
      <c r="G360" s="145"/>
      <c r="H360" s="146">
        <v>0</v>
      </c>
      <c r="I360" s="31"/>
      <c r="J360" s="146">
        <v>0</v>
      </c>
    </row>
    <row r="361" spans="1:10" ht="15" customHeight="1" thickBot="1">
      <c r="A361" s="107"/>
      <c r="B361" s="141"/>
      <c r="C361" s="141"/>
      <c r="D361" s="141"/>
      <c r="E361" s="141"/>
      <c r="F361" s="141"/>
      <c r="G361" s="142"/>
      <c r="H361" s="20">
        <f>SUM(H352:H360)</f>
        <v>0</v>
      </c>
      <c r="I361" s="143"/>
      <c r="J361" s="20">
        <f>SUM(J352:J360)</f>
        <v>0</v>
      </c>
    </row>
    <row r="362" spans="1:10" ht="15" customHeight="1" thickTop="1">
      <c r="A362" s="108" t="s">
        <v>190</v>
      </c>
      <c r="B362" s="115" t="s">
        <v>146</v>
      </c>
      <c r="G362" s="31"/>
      <c r="H362" s="31"/>
      <c r="I362" s="31"/>
      <c r="J362" s="31"/>
    </row>
    <row r="363" spans="1:10" ht="15" customHeight="1">
      <c r="A363" s="107"/>
      <c r="B363" s="155" t="s">
        <v>15</v>
      </c>
      <c r="C363" s="28"/>
      <c r="D363" s="28"/>
      <c r="E363" s="28"/>
      <c r="F363" s="28"/>
      <c r="G363" s="146">
        <v>0</v>
      </c>
      <c r="H363" s="146">
        <v>0</v>
      </c>
      <c r="I363" s="31"/>
      <c r="J363" s="146">
        <v>0</v>
      </c>
    </row>
    <row r="364" spans="1:10" ht="15" customHeight="1">
      <c r="A364" s="107"/>
      <c r="B364" s="155" t="s">
        <v>89</v>
      </c>
      <c r="C364" s="28"/>
      <c r="D364" s="28"/>
      <c r="E364" s="28"/>
      <c r="F364" s="28"/>
      <c r="G364" s="31"/>
      <c r="H364" s="146">
        <v>0</v>
      </c>
      <c r="I364" s="31"/>
      <c r="J364" s="146">
        <v>0</v>
      </c>
    </row>
    <row r="365" spans="1:10" ht="15" customHeight="1">
      <c r="A365" s="107"/>
      <c r="B365" s="155" t="s">
        <v>60</v>
      </c>
      <c r="C365" s="28"/>
      <c r="D365" s="28"/>
      <c r="E365" s="28"/>
      <c r="F365" s="28"/>
      <c r="G365" s="31"/>
      <c r="H365" s="146">
        <v>0</v>
      </c>
      <c r="I365" s="31"/>
      <c r="J365" s="146">
        <v>0</v>
      </c>
    </row>
    <row r="366" spans="1:10" ht="15" customHeight="1">
      <c r="A366" s="107"/>
      <c r="B366" s="155" t="s">
        <v>81</v>
      </c>
      <c r="C366" s="28"/>
      <c r="D366" s="28"/>
      <c r="E366" s="28"/>
      <c r="F366" s="28"/>
      <c r="G366" s="31"/>
      <c r="H366" s="146">
        <v>0</v>
      </c>
      <c r="I366" s="31"/>
      <c r="J366" s="146">
        <v>0</v>
      </c>
    </row>
    <row r="367" spans="1:10" ht="15" customHeight="1">
      <c r="A367" s="107"/>
      <c r="B367" s="155" t="s">
        <v>65</v>
      </c>
      <c r="C367" s="28"/>
      <c r="D367" s="28"/>
      <c r="E367" s="28"/>
      <c r="F367" s="28"/>
      <c r="G367" s="31"/>
      <c r="H367" s="146">
        <v>0</v>
      </c>
      <c r="I367" s="31"/>
      <c r="J367" s="146">
        <v>0</v>
      </c>
    </row>
    <row r="368" spans="1:10" ht="15" customHeight="1">
      <c r="A368" s="107"/>
      <c r="B368" s="155" t="s">
        <v>231</v>
      </c>
      <c r="C368" s="28"/>
      <c r="D368" s="28"/>
      <c r="E368" s="28"/>
      <c r="F368" s="28"/>
      <c r="G368" s="31"/>
      <c r="H368" s="146">
        <v>0</v>
      </c>
      <c r="I368" s="31"/>
      <c r="J368" s="146">
        <v>0</v>
      </c>
    </row>
    <row r="369" spans="1:10" ht="15" customHeight="1">
      <c r="A369" s="107"/>
      <c r="B369" s="155" t="s">
        <v>82</v>
      </c>
      <c r="C369" s="28"/>
      <c r="D369" s="28"/>
      <c r="E369" s="28"/>
      <c r="F369" s="28"/>
      <c r="G369" s="31"/>
      <c r="H369" s="146">
        <v>0</v>
      </c>
      <c r="I369" s="31"/>
      <c r="J369" s="146">
        <v>0</v>
      </c>
    </row>
    <row r="370" spans="1:10" ht="15" customHeight="1">
      <c r="A370" s="107"/>
      <c r="B370" s="155" t="s">
        <v>232</v>
      </c>
      <c r="C370" s="28"/>
      <c r="D370" s="28"/>
      <c r="E370" s="28"/>
      <c r="F370" s="28"/>
      <c r="G370" s="31"/>
      <c r="H370" s="146">
        <v>0</v>
      </c>
      <c r="I370" s="31"/>
      <c r="J370" s="146">
        <v>0</v>
      </c>
    </row>
    <row r="371" spans="1:10" ht="15" customHeight="1">
      <c r="A371" s="107"/>
      <c r="B371" s="155" t="s">
        <v>235</v>
      </c>
      <c r="C371" s="28"/>
      <c r="D371" s="28"/>
      <c r="E371" s="28"/>
      <c r="F371" s="28"/>
      <c r="G371" s="31"/>
      <c r="H371" s="146">
        <v>0</v>
      </c>
      <c r="I371" s="31"/>
      <c r="J371" s="146">
        <v>0</v>
      </c>
    </row>
    <row r="372" spans="1:10" ht="15" customHeight="1">
      <c r="A372" s="107"/>
      <c r="B372" s="155" t="s">
        <v>56</v>
      </c>
      <c r="C372" s="28"/>
      <c r="D372" s="28"/>
      <c r="E372" s="28"/>
      <c r="F372" s="28"/>
      <c r="G372" s="31"/>
      <c r="H372" s="146">
        <v>0</v>
      </c>
      <c r="I372" s="31"/>
      <c r="J372" s="146">
        <v>0</v>
      </c>
    </row>
    <row r="373" spans="1:10" ht="15" customHeight="1">
      <c r="A373" s="107"/>
      <c r="B373" s="155" t="s">
        <v>123</v>
      </c>
      <c r="C373" s="28"/>
      <c r="D373" s="28"/>
      <c r="E373" s="28"/>
      <c r="F373" s="28"/>
      <c r="G373" s="31"/>
      <c r="H373" s="146">
        <v>0</v>
      </c>
      <c r="I373" s="31"/>
      <c r="J373" s="146">
        <v>0</v>
      </c>
    </row>
    <row r="374" spans="1:10" ht="15" customHeight="1">
      <c r="A374" s="107"/>
      <c r="B374" s="155" t="s">
        <v>211</v>
      </c>
      <c r="C374" s="28"/>
      <c r="D374" s="28"/>
      <c r="E374" s="28"/>
      <c r="F374" s="28"/>
      <c r="G374" s="146">
        <v>0</v>
      </c>
      <c r="H374" s="31"/>
      <c r="I374" s="31"/>
      <c r="J374" s="146">
        <v>0</v>
      </c>
    </row>
    <row r="375" spans="1:10" ht="15" customHeight="1" thickBot="1">
      <c r="A375" s="107"/>
      <c r="B375" s="141"/>
      <c r="C375" s="141"/>
      <c r="D375" s="141"/>
      <c r="E375" s="141"/>
      <c r="F375" s="141"/>
      <c r="G375" s="20">
        <f>SUM(G363:G374)</f>
        <v>0</v>
      </c>
      <c r="H375" s="20">
        <f>SUM(H363:H374)</f>
        <v>0</v>
      </c>
      <c r="I375" s="143"/>
      <c r="J375" s="20">
        <f>SUM(J363:J374)</f>
        <v>0</v>
      </c>
    </row>
    <row r="376" spans="1:10" ht="15" customHeight="1" thickTop="1">
      <c r="A376" s="107"/>
      <c r="B376" s="141"/>
      <c r="C376" s="141"/>
      <c r="D376" s="141"/>
      <c r="E376" s="141"/>
      <c r="F376" s="141"/>
      <c r="G376" s="142"/>
      <c r="H376" s="142"/>
      <c r="I376" s="143"/>
      <c r="J376" s="142"/>
    </row>
    <row r="377" spans="1:10" ht="15" customHeight="1">
      <c r="A377" s="107"/>
      <c r="B377" s="141"/>
      <c r="C377" s="141"/>
      <c r="D377" s="141"/>
      <c r="E377" s="141"/>
      <c r="F377" s="141"/>
      <c r="G377" s="142"/>
      <c r="H377" s="142"/>
      <c r="I377" s="143"/>
      <c r="J377" s="142"/>
    </row>
    <row r="378" spans="1:10" ht="15" customHeight="1">
      <c r="A378" s="107"/>
      <c r="B378" s="141"/>
      <c r="C378" s="141"/>
      <c r="D378" s="141"/>
      <c r="E378" s="141"/>
      <c r="F378" s="141"/>
      <c r="G378" s="142"/>
      <c r="H378" s="142"/>
      <c r="I378" s="143"/>
      <c r="J378" s="142"/>
    </row>
    <row r="379" spans="1:10" ht="15" customHeight="1">
      <c r="A379" s="107"/>
      <c r="B379" s="141"/>
      <c r="C379" s="141"/>
      <c r="D379" s="141"/>
      <c r="E379" s="141"/>
      <c r="F379" s="141"/>
      <c r="G379" s="142"/>
      <c r="H379" s="142"/>
      <c r="I379" s="143"/>
      <c r="J379" s="142"/>
    </row>
    <row r="380" spans="1:10" ht="15" customHeight="1">
      <c r="A380" s="107"/>
      <c r="B380" s="141"/>
      <c r="C380" s="141"/>
      <c r="D380" s="141"/>
      <c r="E380" s="141"/>
      <c r="F380" s="141"/>
      <c r="G380" s="142"/>
      <c r="H380" s="142"/>
      <c r="I380" s="143"/>
      <c r="J380" s="142"/>
    </row>
    <row r="381" spans="1:10" ht="15" customHeight="1">
      <c r="A381" s="107"/>
      <c r="B381" s="141"/>
      <c r="C381" s="141"/>
      <c r="D381" s="141"/>
      <c r="E381" s="141"/>
      <c r="F381" s="141"/>
      <c r="G381" s="142"/>
      <c r="H381" s="142"/>
      <c r="I381" s="143"/>
      <c r="J381" s="142"/>
    </row>
    <row r="382" spans="1:10" ht="15" customHeight="1">
      <c r="A382" s="107"/>
      <c r="B382" s="141"/>
      <c r="C382" s="141"/>
      <c r="D382" s="141"/>
      <c r="E382" s="141"/>
      <c r="F382" s="141"/>
      <c r="G382" s="142"/>
      <c r="H382" s="142"/>
      <c r="I382" s="143"/>
      <c r="J382" s="142"/>
    </row>
    <row r="383" spans="1:10" ht="15" customHeight="1">
      <c r="A383" s="107"/>
      <c r="B383" s="141"/>
      <c r="C383" s="141"/>
      <c r="D383" s="141"/>
      <c r="E383" s="141"/>
      <c r="F383" s="141"/>
      <c r="G383" s="142"/>
      <c r="H383" s="142"/>
      <c r="I383" s="143"/>
      <c r="J383" s="142"/>
    </row>
    <row r="384" spans="1:2" ht="15" customHeight="1">
      <c r="A384" s="108" t="s">
        <v>191</v>
      </c>
      <c r="B384" s="115" t="s">
        <v>34</v>
      </c>
    </row>
    <row r="385" spans="1:10" ht="15" customHeight="1">
      <c r="A385" s="107"/>
      <c r="B385" s="155" t="s">
        <v>15</v>
      </c>
      <c r="C385" s="168"/>
      <c r="D385" s="168"/>
      <c r="E385" s="168"/>
      <c r="F385" s="168"/>
      <c r="G385" s="146">
        <v>0</v>
      </c>
      <c r="H385" s="146">
        <v>0</v>
      </c>
      <c r="I385" s="31"/>
      <c r="J385" s="146">
        <v>401417</v>
      </c>
    </row>
    <row r="386" spans="1:10" ht="15" customHeight="1">
      <c r="A386" s="107"/>
      <c r="B386" s="155" t="s">
        <v>89</v>
      </c>
      <c r="C386" s="168"/>
      <c r="D386" s="168"/>
      <c r="E386" s="168"/>
      <c r="F386" s="168"/>
      <c r="G386" s="31"/>
      <c r="H386" s="146">
        <v>0</v>
      </c>
      <c r="I386" s="31"/>
      <c r="J386" s="146">
        <v>0</v>
      </c>
    </row>
    <row r="387" spans="1:10" ht="15" customHeight="1">
      <c r="A387" s="107"/>
      <c r="B387" s="155" t="s">
        <v>60</v>
      </c>
      <c r="C387" s="168"/>
      <c r="D387" s="168"/>
      <c r="E387" s="168"/>
      <c r="F387" s="168"/>
      <c r="G387" s="31"/>
      <c r="H387" s="146">
        <v>0</v>
      </c>
      <c r="I387" s="31"/>
      <c r="J387" s="146">
        <v>0</v>
      </c>
    </row>
    <row r="388" spans="1:10" ht="15" customHeight="1">
      <c r="A388" s="107"/>
      <c r="B388" s="155" t="s">
        <v>81</v>
      </c>
      <c r="C388" s="168"/>
      <c r="D388" s="168"/>
      <c r="E388" s="168"/>
      <c r="F388" s="168"/>
      <c r="G388" s="31"/>
      <c r="H388" s="146">
        <v>0</v>
      </c>
      <c r="I388" s="31"/>
      <c r="J388" s="146">
        <v>0</v>
      </c>
    </row>
    <row r="389" spans="1:10" ht="15" customHeight="1">
      <c r="A389" s="107"/>
      <c r="B389" s="155" t="s">
        <v>65</v>
      </c>
      <c r="C389" s="168"/>
      <c r="D389" s="168"/>
      <c r="E389" s="168"/>
      <c r="F389" s="168"/>
      <c r="G389" s="31"/>
      <c r="H389" s="146">
        <v>0</v>
      </c>
      <c r="I389" s="31"/>
      <c r="J389" s="146">
        <v>0</v>
      </c>
    </row>
    <row r="390" spans="1:10" ht="15" customHeight="1">
      <c r="A390" s="107"/>
      <c r="B390" s="155" t="s">
        <v>231</v>
      </c>
      <c r="C390" s="168"/>
      <c r="D390" s="168"/>
      <c r="E390" s="168"/>
      <c r="F390" s="168"/>
      <c r="G390" s="31"/>
      <c r="H390" s="146">
        <v>0</v>
      </c>
      <c r="I390" s="31"/>
      <c r="J390" s="146">
        <v>0</v>
      </c>
    </row>
    <row r="391" spans="1:10" ht="15" customHeight="1">
      <c r="A391" s="107"/>
      <c r="B391" s="155" t="s">
        <v>82</v>
      </c>
      <c r="C391" s="168"/>
      <c r="D391" s="168"/>
      <c r="E391" s="168"/>
      <c r="F391" s="168"/>
      <c r="G391" s="31"/>
      <c r="H391" s="146">
        <v>0</v>
      </c>
      <c r="I391" s="31"/>
      <c r="J391" s="146">
        <v>0</v>
      </c>
    </row>
    <row r="392" spans="1:10" ht="15" customHeight="1">
      <c r="A392" s="107"/>
      <c r="B392" s="155" t="s">
        <v>232</v>
      </c>
      <c r="C392" s="168"/>
      <c r="D392" s="168"/>
      <c r="E392" s="168"/>
      <c r="F392" s="168"/>
      <c r="G392" s="31"/>
      <c r="H392" s="146">
        <v>0</v>
      </c>
      <c r="I392" s="31"/>
      <c r="J392" s="146">
        <v>0</v>
      </c>
    </row>
    <row r="393" spans="1:10" ht="15" customHeight="1">
      <c r="A393" s="107"/>
      <c r="B393" s="155" t="s">
        <v>235</v>
      </c>
      <c r="C393" s="168"/>
      <c r="D393" s="168"/>
      <c r="E393" s="168"/>
      <c r="F393" s="168"/>
      <c r="G393" s="31"/>
      <c r="H393" s="146">
        <v>0</v>
      </c>
      <c r="I393" s="31"/>
      <c r="J393" s="146">
        <v>0</v>
      </c>
    </row>
    <row r="394" spans="1:10" ht="15" customHeight="1">
      <c r="A394" s="107"/>
      <c r="B394" s="155" t="s">
        <v>56</v>
      </c>
      <c r="C394" s="168"/>
      <c r="D394" s="168"/>
      <c r="E394" s="168"/>
      <c r="F394" s="168"/>
      <c r="G394" s="31"/>
      <c r="H394" s="146">
        <v>0</v>
      </c>
      <c r="I394" s="31"/>
      <c r="J394" s="146">
        <v>0</v>
      </c>
    </row>
    <row r="395" spans="1:10" ht="15" customHeight="1">
      <c r="A395" s="107"/>
      <c r="B395" s="155" t="s">
        <v>123</v>
      </c>
      <c r="C395" s="168"/>
      <c r="D395" s="168"/>
      <c r="E395" s="168"/>
      <c r="F395" s="168"/>
      <c r="G395" s="31"/>
      <c r="H395" s="146">
        <v>0</v>
      </c>
      <c r="I395" s="31"/>
      <c r="J395" s="146"/>
    </row>
    <row r="396" spans="1:10" ht="15" customHeight="1">
      <c r="A396" s="107"/>
      <c r="B396" s="155" t="s">
        <v>211</v>
      </c>
      <c r="C396" s="168"/>
      <c r="D396" s="168"/>
      <c r="E396" s="168"/>
      <c r="F396" s="168"/>
      <c r="G396" s="146">
        <v>85440</v>
      </c>
      <c r="H396" s="31"/>
      <c r="I396" s="31"/>
      <c r="J396" s="146">
        <v>0</v>
      </c>
    </row>
    <row r="397" spans="1:10" ht="15" customHeight="1" thickBot="1">
      <c r="A397" s="107"/>
      <c r="B397" s="141"/>
      <c r="C397" s="141"/>
      <c r="D397" s="141"/>
      <c r="E397" s="141"/>
      <c r="F397" s="141"/>
      <c r="G397" s="20">
        <f>SUM(G385:G396)</f>
        <v>85440</v>
      </c>
      <c r="H397" s="20">
        <f>SUM(H385:H396)</f>
        <v>0</v>
      </c>
      <c r="I397" s="143"/>
      <c r="J397" s="20">
        <f>SUM(J385:J396)</f>
        <v>401417</v>
      </c>
    </row>
    <row r="398" spans="1:10" ht="15" customHeight="1" thickTop="1">
      <c r="A398" s="107"/>
      <c r="G398" s="31"/>
      <c r="H398" s="31"/>
      <c r="I398" s="31"/>
      <c r="J398" s="31"/>
    </row>
    <row r="399" spans="1:2" ht="15" customHeight="1">
      <c r="A399" s="108" t="s">
        <v>192</v>
      </c>
      <c r="B399" s="115" t="s">
        <v>35</v>
      </c>
    </row>
    <row r="400" spans="1:10" ht="15" customHeight="1">
      <c r="A400" s="107"/>
      <c r="B400" s="46" t="s">
        <v>47</v>
      </c>
      <c r="C400" s="162"/>
      <c r="D400" s="162"/>
      <c r="E400" s="162"/>
      <c r="F400" s="162"/>
      <c r="G400" s="146">
        <v>0</v>
      </c>
      <c r="H400" s="146">
        <v>0</v>
      </c>
      <c r="I400" s="31"/>
      <c r="J400" s="146">
        <v>4500</v>
      </c>
    </row>
    <row r="401" spans="1:10" ht="15" customHeight="1">
      <c r="A401" s="107"/>
      <c r="B401" s="46"/>
      <c r="C401" s="162"/>
      <c r="D401" s="28"/>
      <c r="E401" s="162"/>
      <c r="F401" s="162"/>
      <c r="G401" s="146">
        <v>0</v>
      </c>
      <c r="H401" s="146">
        <v>0</v>
      </c>
      <c r="I401" s="31"/>
      <c r="J401" s="146">
        <v>0</v>
      </c>
    </row>
    <row r="402" spans="1:10" ht="15" customHeight="1">
      <c r="A402" s="107"/>
      <c r="B402" s="46"/>
      <c r="C402" s="162"/>
      <c r="D402" s="162"/>
      <c r="E402" s="162"/>
      <c r="F402" s="162"/>
      <c r="G402" s="146">
        <v>0</v>
      </c>
      <c r="H402" s="146">
        <v>0</v>
      </c>
      <c r="I402" s="31"/>
      <c r="J402" s="146">
        <v>0</v>
      </c>
    </row>
    <row r="403" spans="1:10" ht="15" customHeight="1" thickBot="1">
      <c r="A403" s="107"/>
      <c r="B403" s="141"/>
      <c r="C403" s="141"/>
      <c r="D403" s="141"/>
      <c r="E403" s="141"/>
      <c r="F403" s="141"/>
      <c r="G403" s="20">
        <f>SUM(G400:G402)</f>
        <v>0</v>
      </c>
      <c r="H403" s="20">
        <f>SUM(H400:H402)</f>
        <v>0</v>
      </c>
      <c r="I403" s="143"/>
      <c r="J403" s="20">
        <f>SUM(J400:J402)</f>
        <v>4500</v>
      </c>
    </row>
    <row r="404" ht="15" customHeight="1" thickTop="1">
      <c r="A404" s="107"/>
    </row>
    <row r="405" spans="1:2" ht="15" customHeight="1">
      <c r="A405" s="107" t="s">
        <v>193</v>
      </c>
      <c r="B405" s="115" t="s">
        <v>48</v>
      </c>
    </row>
    <row r="406" spans="1:2" ht="15" customHeight="1">
      <c r="A406" s="107"/>
      <c r="B406" s="169" t="s">
        <v>97</v>
      </c>
    </row>
    <row r="407" spans="1:10" ht="15" customHeight="1">
      <c r="A407" s="107"/>
      <c r="B407" s="170" t="s">
        <v>196</v>
      </c>
      <c r="G407" s="146">
        <v>278262</v>
      </c>
      <c r="H407" s="31"/>
      <c r="I407" s="31"/>
      <c r="J407" s="146">
        <v>15340</v>
      </c>
    </row>
    <row r="408" spans="1:10" ht="15" customHeight="1">
      <c r="A408" s="107"/>
      <c r="B408" s="170" t="s">
        <v>195</v>
      </c>
      <c r="G408" s="31"/>
      <c r="H408" s="146">
        <v>1</v>
      </c>
      <c r="I408" s="31"/>
      <c r="J408" s="146">
        <v>528619</v>
      </c>
    </row>
    <row r="409" spans="1:10" ht="15" customHeight="1">
      <c r="A409" s="107"/>
      <c r="B409" s="170" t="s">
        <v>197</v>
      </c>
      <c r="G409" s="31"/>
      <c r="H409" s="146">
        <v>818</v>
      </c>
      <c r="I409" s="31"/>
      <c r="J409" s="146">
        <v>0</v>
      </c>
    </row>
    <row r="410" spans="1:10" ht="15" customHeight="1">
      <c r="A410" s="107"/>
      <c r="B410" s="170" t="s">
        <v>198</v>
      </c>
      <c r="G410" s="146">
        <v>12000</v>
      </c>
      <c r="H410" s="31"/>
      <c r="I410" s="31"/>
      <c r="J410" s="146">
        <v>0</v>
      </c>
    </row>
    <row r="411" spans="1:10" ht="15" customHeight="1">
      <c r="A411" s="107"/>
      <c r="B411" s="166"/>
      <c r="C411" s="166"/>
      <c r="D411" s="166"/>
      <c r="E411" s="166"/>
      <c r="F411" s="166"/>
      <c r="G411" s="171">
        <f>SUM(G407:G410)</f>
        <v>290262</v>
      </c>
      <c r="H411" s="171">
        <f>SUM(H407:H410)</f>
        <v>819</v>
      </c>
      <c r="I411" s="143"/>
      <c r="J411" s="171">
        <f>SUM(J407:J410)</f>
        <v>543959</v>
      </c>
    </row>
    <row r="412" spans="1:10" ht="15" customHeight="1">
      <c r="A412" s="107"/>
      <c r="B412" s="78" t="s">
        <v>98</v>
      </c>
      <c r="G412" s="31"/>
      <c r="H412" s="31"/>
      <c r="I412" s="31"/>
      <c r="J412" s="31"/>
    </row>
    <row r="413" spans="1:10" ht="15" customHeight="1">
      <c r="A413" s="107"/>
      <c r="B413" s="170" t="s">
        <v>196</v>
      </c>
      <c r="G413" s="146">
        <v>0</v>
      </c>
      <c r="H413" s="31"/>
      <c r="I413" s="31"/>
      <c r="J413" s="146">
        <v>176</v>
      </c>
    </row>
    <row r="414" spans="1:10" ht="15" customHeight="1">
      <c r="A414" s="107"/>
      <c r="B414" s="170" t="s">
        <v>195</v>
      </c>
      <c r="G414" s="31"/>
      <c r="H414" s="146">
        <v>0</v>
      </c>
      <c r="I414" s="31"/>
      <c r="J414" s="146">
        <v>0</v>
      </c>
    </row>
    <row r="415" spans="1:10" ht="15" customHeight="1">
      <c r="A415" s="107"/>
      <c r="B415" s="170" t="s">
        <v>197</v>
      </c>
      <c r="G415" s="31"/>
      <c r="H415" s="146">
        <v>0</v>
      </c>
      <c r="I415" s="31"/>
      <c r="J415" s="146">
        <v>0</v>
      </c>
    </row>
    <row r="416" spans="1:10" ht="15" customHeight="1">
      <c r="A416" s="107"/>
      <c r="B416" s="170" t="s">
        <v>198</v>
      </c>
      <c r="G416" s="146">
        <v>0</v>
      </c>
      <c r="H416" s="31"/>
      <c r="I416" s="31"/>
      <c r="J416" s="146">
        <v>0</v>
      </c>
    </row>
    <row r="417" spans="1:10" ht="15" customHeight="1">
      <c r="A417" s="107"/>
      <c r="B417" s="166"/>
      <c r="C417" s="166"/>
      <c r="D417" s="166"/>
      <c r="E417" s="166"/>
      <c r="F417" s="166"/>
      <c r="G417" s="171">
        <f>SUM(G413:G416)</f>
        <v>0</v>
      </c>
      <c r="H417" s="171">
        <f>SUM(H413:H416)</f>
        <v>0</v>
      </c>
      <c r="I417" s="143"/>
      <c r="J417" s="171">
        <f>SUM(J413:J416)</f>
        <v>176</v>
      </c>
    </row>
    <row r="418" spans="1:10" ht="15" customHeight="1" thickBot="1">
      <c r="A418" s="107"/>
      <c r="B418" s="166"/>
      <c r="C418" s="166"/>
      <c r="D418" s="166"/>
      <c r="E418" s="166"/>
      <c r="F418" s="166"/>
      <c r="G418" s="172">
        <f>G411+G417</f>
        <v>290262</v>
      </c>
      <c r="H418" s="172">
        <f>H411+H417</f>
        <v>819</v>
      </c>
      <c r="I418" s="143"/>
      <c r="J418" s="172">
        <f>J411+J417</f>
        <v>544135</v>
      </c>
    </row>
    <row r="419" spans="1:10" ht="15" customHeight="1" thickTop="1">
      <c r="A419" s="107"/>
      <c r="G419" s="31"/>
      <c r="H419" s="31"/>
      <c r="I419" s="31"/>
      <c r="J419" s="31"/>
    </row>
    <row r="420" spans="1:10" ht="15" customHeight="1">
      <c r="A420" s="107"/>
      <c r="B420" s="78" t="s">
        <v>199</v>
      </c>
      <c r="G420" s="31"/>
      <c r="H420" s="31"/>
      <c r="I420" s="31"/>
      <c r="J420" s="31"/>
    </row>
    <row r="421" spans="1:10" ht="15" customHeight="1">
      <c r="A421" s="107"/>
      <c r="B421" s="78" t="s">
        <v>200</v>
      </c>
      <c r="G421" s="31"/>
      <c r="H421" s="31"/>
      <c r="I421" s="31"/>
      <c r="J421" s="31"/>
    </row>
    <row r="422" spans="1:10" ht="15" customHeight="1">
      <c r="A422" s="107"/>
      <c r="B422" s="78" t="s">
        <v>201</v>
      </c>
      <c r="G422" s="31"/>
      <c r="H422" s="31"/>
      <c r="I422" s="31"/>
      <c r="J422" s="31"/>
    </row>
    <row r="423" spans="1:10" ht="15" customHeight="1">
      <c r="A423" s="107"/>
      <c r="G423" s="31"/>
      <c r="H423" s="31"/>
      <c r="I423" s="31"/>
      <c r="J423" s="31"/>
    </row>
    <row r="424" spans="1:10" ht="15" customHeight="1">
      <c r="A424" s="107"/>
      <c r="G424" s="31"/>
      <c r="H424" s="31"/>
      <c r="I424" s="31"/>
      <c r="J424" s="31"/>
    </row>
    <row r="425" spans="1:10" ht="15" customHeight="1">
      <c r="A425" s="107"/>
      <c r="G425" s="31"/>
      <c r="H425" s="31"/>
      <c r="I425" s="31"/>
      <c r="J425" s="31"/>
    </row>
    <row r="426" spans="1:10" ht="15" customHeight="1">
      <c r="A426" s="107"/>
      <c r="G426" s="31"/>
      <c r="H426" s="31"/>
      <c r="I426" s="31"/>
      <c r="J426" s="31"/>
    </row>
    <row r="427" spans="1:10" ht="15" customHeight="1">
      <c r="A427" s="107"/>
      <c r="G427" s="31"/>
      <c r="H427" s="31"/>
      <c r="I427" s="31"/>
      <c r="J427" s="31"/>
    </row>
    <row r="428" spans="1:10" ht="15" customHeight="1">
      <c r="A428" s="107"/>
      <c r="G428" s="31"/>
      <c r="H428" s="31"/>
      <c r="I428" s="31"/>
      <c r="J428" s="31"/>
    </row>
    <row r="429" spans="1:10" ht="15" customHeight="1">
      <c r="A429" s="107"/>
      <c r="G429" s="31"/>
      <c r="H429" s="31"/>
      <c r="I429" s="31"/>
      <c r="J429" s="31"/>
    </row>
    <row r="430" spans="1:10" ht="15" customHeight="1">
      <c r="A430" s="107"/>
      <c r="G430" s="31"/>
      <c r="H430" s="31"/>
      <c r="I430" s="31"/>
      <c r="J430" s="31"/>
    </row>
    <row r="431" spans="1:10" ht="15" customHeight="1">
      <c r="A431" s="107"/>
      <c r="G431" s="31"/>
      <c r="H431" s="31"/>
      <c r="I431" s="31"/>
      <c r="J431" s="31"/>
    </row>
    <row r="432" spans="1:10" ht="15" customHeight="1">
      <c r="A432" s="107"/>
      <c r="G432" s="31"/>
      <c r="H432" s="31"/>
      <c r="I432" s="31"/>
      <c r="J432" s="31"/>
    </row>
    <row r="433" spans="1:10" ht="15" customHeight="1">
      <c r="A433" s="107"/>
      <c r="G433" s="31"/>
      <c r="H433" s="31"/>
      <c r="I433" s="31"/>
      <c r="J433" s="31"/>
    </row>
    <row r="434" spans="1:10" ht="15" customHeight="1">
      <c r="A434" s="107"/>
      <c r="G434" s="31"/>
      <c r="H434" s="31"/>
      <c r="I434" s="31"/>
      <c r="J434" s="31"/>
    </row>
    <row r="435" spans="1:10" ht="15" customHeight="1">
      <c r="A435" s="107"/>
      <c r="G435" s="31"/>
      <c r="H435" s="31"/>
      <c r="I435" s="31"/>
      <c r="J435" s="31"/>
    </row>
    <row r="436" spans="1:10" ht="15" customHeight="1">
      <c r="A436" s="107"/>
      <c r="G436" s="31"/>
      <c r="H436" s="31"/>
      <c r="I436" s="31"/>
      <c r="J436" s="31"/>
    </row>
    <row r="437" spans="1:10" ht="15" customHeight="1">
      <c r="A437" s="107"/>
      <c r="G437" s="31"/>
      <c r="H437" s="31"/>
      <c r="I437" s="31"/>
      <c r="J437" s="31"/>
    </row>
    <row r="438" spans="1:10" ht="15" customHeight="1">
      <c r="A438" s="107"/>
      <c r="G438" s="31"/>
      <c r="H438" s="31"/>
      <c r="I438" s="31"/>
      <c r="J438" s="31"/>
    </row>
    <row r="439" spans="1:10" ht="15" customHeight="1">
      <c r="A439" s="107"/>
      <c r="G439" s="31"/>
      <c r="H439" s="31"/>
      <c r="I439" s="31"/>
      <c r="J439" s="31"/>
    </row>
    <row r="440" spans="1:10" ht="15" customHeight="1">
      <c r="A440" s="107"/>
      <c r="G440" s="31"/>
      <c r="H440" s="31"/>
      <c r="I440" s="31"/>
      <c r="J440" s="31"/>
    </row>
    <row r="441" spans="1:10" ht="15" customHeight="1">
      <c r="A441" s="107"/>
      <c r="G441" s="31"/>
      <c r="H441" s="31"/>
      <c r="I441" s="31"/>
      <c r="J441" s="31"/>
    </row>
    <row r="442" spans="1:10" ht="15" customHeight="1">
      <c r="A442" s="107"/>
      <c r="G442" s="31"/>
      <c r="H442" s="31"/>
      <c r="I442" s="31"/>
      <c r="J442" s="31"/>
    </row>
    <row r="443" spans="1:10" ht="15" customHeight="1">
      <c r="A443" s="107"/>
      <c r="G443" s="31"/>
      <c r="H443" s="31"/>
      <c r="I443" s="31"/>
      <c r="J443" s="31"/>
    </row>
    <row r="444" spans="1:10" ht="15" customHeight="1">
      <c r="A444" s="107"/>
      <c r="G444" s="31"/>
      <c r="H444" s="31"/>
      <c r="I444" s="31"/>
      <c r="J444" s="31"/>
    </row>
    <row r="445" spans="1:10" ht="15" customHeight="1">
      <c r="A445" s="107"/>
      <c r="G445" s="31"/>
      <c r="H445" s="31"/>
      <c r="I445" s="31"/>
      <c r="J445" s="31"/>
    </row>
    <row r="446" spans="1:10" ht="15" customHeight="1">
      <c r="A446" s="107"/>
      <c r="G446" s="31"/>
      <c r="H446" s="31"/>
      <c r="I446" s="31"/>
      <c r="J446" s="31"/>
    </row>
    <row r="447" spans="1:10" ht="15" customHeight="1">
      <c r="A447" s="107"/>
      <c r="G447" s="31"/>
      <c r="H447" s="31"/>
      <c r="I447" s="31"/>
      <c r="J447" s="31"/>
    </row>
    <row r="448" spans="1:10" ht="15" customHeight="1">
      <c r="A448" s="107"/>
      <c r="G448" s="31"/>
      <c r="H448" s="31"/>
      <c r="I448" s="31"/>
      <c r="J448" s="31"/>
    </row>
    <row r="449" spans="1:10" ht="15" customHeight="1">
      <c r="A449" s="108" t="s">
        <v>194</v>
      </c>
      <c r="B449" s="115" t="s">
        <v>100</v>
      </c>
      <c r="G449" s="31"/>
      <c r="H449" s="31"/>
      <c r="I449" s="31"/>
      <c r="J449" s="31"/>
    </row>
    <row r="450" spans="1:10" ht="15" customHeight="1">
      <c r="A450" s="7"/>
      <c r="B450" s="173" t="s">
        <v>4</v>
      </c>
      <c r="C450" s="173"/>
      <c r="D450" s="173" t="s">
        <v>102</v>
      </c>
      <c r="E450" s="173" t="s">
        <v>10</v>
      </c>
      <c r="F450" s="173"/>
      <c r="G450" s="173"/>
      <c r="H450" s="174" t="s">
        <v>36</v>
      </c>
      <c r="I450" s="174"/>
      <c r="J450" s="174" t="s">
        <v>5</v>
      </c>
    </row>
    <row r="451" spans="1:10" ht="25.5" customHeight="1">
      <c r="A451" s="7"/>
      <c r="B451" s="173"/>
      <c r="C451" s="173"/>
      <c r="D451" s="173"/>
      <c r="E451" s="175" t="s">
        <v>89</v>
      </c>
      <c r="F451" s="175" t="s">
        <v>1</v>
      </c>
      <c r="G451" s="175" t="s">
        <v>3</v>
      </c>
      <c r="H451" s="175" t="s">
        <v>66</v>
      </c>
      <c r="I451" s="176" t="s">
        <v>101</v>
      </c>
      <c r="J451" s="174"/>
    </row>
    <row r="452" spans="2:10" ht="15" customHeight="1">
      <c r="B452" s="177" t="s">
        <v>207</v>
      </c>
      <c r="C452" s="177"/>
      <c r="D452" s="27"/>
      <c r="E452" s="31"/>
      <c r="F452" s="31"/>
      <c r="G452" s="31"/>
      <c r="H452" s="31"/>
      <c r="I452" s="31"/>
      <c r="J452" s="31"/>
    </row>
    <row r="453" spans="2:10" ht="15" customHeight="1">
      <c r="B453" s="178" t="s">
        <v>45</v>
      </c>
      <c r="C453" s="178"/>
      <c r="D453" s="27"/>
      <c r="E453" s="31">
        <v>205818</v>
      </c>
      <c r="F453" s="31"/>
      <c r="G453" s="31">
        <v>1</v>
      </c>
      <c r="H453" s="31"/>
      <c r="I453" s="31"/>
      <c r="J453" s="31">
        <f>SUM(E453:I453)</f>
        <v>205819</v>
      </c>
    </row>
    <row r="454" spans="2:10" ht="15" customHeight="1">
      <c r="B454" s="179" t="s">
        <v>103</v>
      </c>
      <c r="C454" s="179"/>
      <c r="D454" s="27"/>
      <c r="E454" s="31"/>
      <c r="F454" s="31"/>
      <c r="G454" s="31"/>
      <c r="H454" s="31"/>
      <c r="I454" s="31"/>
      <c r="J454" s="31"/>
    </row>
    <row r="455" spans="2:10" ht="15" customHeight="1">
      <c r="B455" s="178" t="s">
        <v>15</v>
      </c>
      <c r="C455" s="178"/>
      <c r="D455" s="27" t="s">
        <v>239</v>
      </c>
      <c r="E455" s="31"/>
      <c r="F455" s="31"/>
      <c r="G455" s="31">
        <f>H101</f>
        <v>0</v>
      </c>
      <c r="H455" s="31"/>
      <c r="I455" s="31"/>
      <c r="J455" s="31">
        <f aca="true" t="shared" si="2" ref="J455:J471">SUM(E455:I455)</f>
        <v>0</v>
      </c>
    </row>
    <row r="456" spans="2:10" ht="15" customHeight="1">
      <c r="B456" s="179" t="s">
        <v>89</v>
      </c>
      <c r="C456" s="179"/>
      <c r="D456" s="27" t="s">
        <v>104</v>
      </c>
      <c r="E456" s="31">
        <f>H107</f>
        <v>260204</v>
      </c>
      <c r="F456" s="31"/>
      <c r="G456" s="31"/>
      <c r="H456" s="31"/>
      <c r="I456" s="31"/>
      <c r="J456" s="31">
        <f t="shared" si="2"/>
        <v>260204</v>
      </c>
    </row>
    <row r="457" spans="2:10" ht="15" customHeight="1">
      <c r="B457" s="178" t="s">
        <v>1</v>
      </c>
      <c r="C457" s="178"/>
      <c r="D457" s="27" t="s">
        <v>105</v>
      </c>
      <c r="E457" s="31"/>
      <c r="F457" s="31">
        <f>H113</f>
        <v>714130</v>
      </c>
      <c r="G457" s="31"/>
      <c r="H457" s="31"/>
      <c r="I457" s="31"/>
      <c r="J457" s="31">
        <f t="shared" si="2"/>
        <v>714130</v>
      </c>
    </row>
    <row r="458" spans="2:10" ht="15" customHeight="1">
      <c r="B458" s="155" t="s">
        <v>60</v>
      </c>
      <c r="C458" s="178"/>
      <c r="D458" s="27" t="s">
        <v>106</v>
      </c>
      <c r="E458" s="31"/>
      <c r="F458" s="31"/>
      <c r="G458" s="31">
        <f aca="true" t="shared" si="3" ref="G458:G464">H125</f>
        <v>0</v>
      </c>
      <c r="H458" s="31"/>
      <c r="I458" s="31"/>
      <c r="J458" s="31">
        <f t="shared" si="2"/>
        <v>0</v>
      </c>
    </row>
    <row r="459" spans="2:10" ht="15" customHeight="1">
      <c r="B459" s="155" t="s">
        <v>81</v>
      </c>
      <c r="C459" s="178"/>
      <c r="D459" s="27" t="s">
        <v>106</v>
      </c>
      <c r="E459" s="31"/>
      <c r="F459" s="31"/>
      <c r="G459" s="31">
        <f t="shared" si="3"/>
        <v>872482</v>
      </c>
      <c r="H459" s="31"/>
      <c r="I459" s="31"/>
      <c r="J459" s="31">
        <f t="shared" si="2"/>
        <v>872482</v>
      </c>
    </row>
    <row r="460" spans="2:10" ht="15" customHeight="1">
      <c r="B460" s="155" t="s">
        <v>65</v>
      </c>
      <c r="C460" s="178"/>
      <c r="D460" s="27" t="s">
        <v>106</v>
      </c>
      <c r="E460" s="31"/>
      <c r="F460" s="31"/>
      <c r="G460" s="31">
        <f t="shared" si="3"/>
        <v>746053</v>
      </c>
      <c r="H460" s="31"/>
      <c r="I460" s="31"/>
      <c r="J460" s="31">
        <f t="shared" si="2"/>
        <v>746053</v>
      </c>
    </row>
    <row r="461" spans="2:10" ht="52.5" customHeight="1">
      <c r="B461" s="180" t="s">
        <v>234</v>
      </c>
      <c r="C461" s="180"/>
      <c r="D461" s="27" t="s">
        <v>106</v>
      </c>
      <c r="E461" s="31"/>
      <c r="F461" s="31"/>
      <c r="G461" s="31">
        <f t="shared" si="3"/>
        <v>1714000</v>
      </c>
      <c r="H461" s="31"/>
      <c r="I461" s="31"/>
      <c r="J461" s="31">
        <f t="shared" si="2"/>
        <v>1714000</v>
      </c>
    </row>
    <row r="462" spans="2:10" ht="15" customHeight="1">
      <c r="B462" s="155" t="s">
        <v>82</v>
      </c>
      <c r="C462" s="181"/>
      <c r="D462" s="27" t="s">
        <v>106</v>
      </c>
      <c r="E462" s="31"/>
      <c r="F462" s="31"/>
      <c r="G462" s="31">
        <f t="shared" si="3"/>
        <v>0</v>
      </c>
      <c r="H462" s="31"/>
      <c r="I462" s="31"/>
      <c r="J462" s="31"/>
    </row>
    <row r="463" spans="2:10" ht="15" customHeight="1">
      <c r="B463" s="155" t="s">
        <v>232</v>
      </c>
      <c r="C463" s="178"/>
      <c r="D463" s="27" t="s">
        <v>106</v>
      </c>
      <c r="E463" s="31"/>
      <c r="F463" s="31"/>
      <c r="G463" s="31">
        <f t="shared" si="3"/>
        <v>0</v>
      </c>
      <c r="H463" s="31"/>
      <c r="I463" s="31"/>
      <c r="J463" s="31">
        <f t="shared" si="2"/>
        <v>0</v>
      </c>
    </row>
    <row r="464" spans="2:10" ht="32.25" customHeight="1">
      <c r="B464" s="182" t="s">
        <v>235</v>
      </c>
      <c r="C464" s="182"/>
      <c r="D464" s="27" t="s">
        <v>106</v>
      </c>
      <c r="E464" s="31"/>
      <c r="F464" s="31"/>
      <c r="G464" s="31">
        <f t="shared" si="3"/>
        <v>0</v>
      </c>
      <c r="H464" s="31"/>
      <c r="I464" s="31"/>
      <c r="J464" s="31">
        <f t="shared" si="2"/>
        <v>0</v>
      </c>
    </row>
    <row r="465" spans="2:10" ht="15" customHeight="1">
      <c r="B465" s="179" t="s">
        <v>123</v>
      </c>
      <c r="C465" s="179"/>
      <c r="D465" s="27" t="s">
        <v>107</v>
      </c>
      <c r="E465" s="31"/>
      <c r="F465" s="31"/>
      <c r="G465" s="31"/>
      <c r="H465" s="31">
        <f>H139</f>
        <v>0</v>
      </c>
      <c r="I465" s="31"/>
      <c r="J465" s="31">
        <f t="shared" si="2"/>
        <v>0</v>
      </c>
    </row>
    <row r="466" spans="2:10" ht="15" customHeight="1">
      <c r="B466" s="179" t="s">
        <v>56</v>
      </c>
      <c r="C466" s="179"/>
      <c r="D466" s="27" t="s">
        <v>108</v>
      </c>
      <c r="E466" s="31"/>
      <c r="F466" s="31"/>
      <c r="G466" s="31"/>
      <c r="H466" s="31"/>
      <c r="I466" s="31">
        <f>H146</f>
        <v>996200</v>
      </c>
      <c r="J466" s="31">
        <f t="shared" si="2"/>
        <v>996200</v>
      </c>
    </row>
    <row r="467" spans="2:10" ht="31.5" customHeight="1">
      <c r="B467" s="179" t="s">
        <v>136</v>
      </c>
      <c r="C467" s="179"/>
      <c r="D467" s="27" t="s">
        <v>109</v>
      </c>
      <c r="E467" s="31"/>
      <c r="F467" s="31"/>
      <c r="G467" s="31">
        <f>H154</f>
        <v>0</v>
      </c>
      <c r="H467" s="31"/>
      <c r="I467" s="31"/>
      <c r="J467" s="31">
        <f t="shared" si="2"/>
        <v>0</v>
      </c>
    </row>
    <row r="468" spans="2:10" ht="15" customHeight="1">
      <c r="B468" s="179" t="s">
        <v>137</v>
      </c>
      <c r="C468" s="179"/>
      <c r="D468" s="27" t="s">
        <v>111</v>
      </c>
      <c r="E468" s="31"/>
      <c r="F468" s="31"/>
      <c r="G468" s="31">
        <f>H154</f>
        <v>0</v>
      </c>
      <c r="H468" s="31"/>
      <c r="I468" s="31"/>
      <c r="J468" s="31">
        <f t="shared" si="2"/>
        <v>0</v>
      </c>
    </row>
    <row r="469" spans="2:10" ht="15" customHeight="1">
      <c r="B469" s="181" t="s">
        <v>202</v>
      </c>
      <c r="C469" s="181"/>
      <c r="D469" s="27" t="s">
        <v>112</v>
      </c>
      <c r="E469" s="31"/>
      <c r="F469" s="31"/>
      <c r="G469" s="31">
        <f>H172</f>
        <v>2196889</v>
      </c>
      <c r="H469" s="31"/>
      <c r="I469" s="31"/>
      <c r="J469" s="31">
        <f t="shared" si="2"/>
        <v>2196889</v>
      </c>
    </row>
    <row r="470" spans="2:10" ht="15" customHeight="1">
      <c r="B470" s="181" t="s">
        <v>203</v>
      </c>
      <c r="C470" s="181"/>
      <c r="D470" s="27" t="s">
        <v>112</v>
      </c>
      <c r="E470" s="31"/>
      <c r="F470" s="31"/>
      <c r="G470" s="31">
        <f>H173</f>
        <v>1374428</v>
      </c>
      <c r="H470" s="31"/>
      <c r="I470" s="31"/>
      <c r="J470" s="31">
        <f t="shared" si="2"/>
        <v>1374428</v>
      </c>
    </row>
    <row r="471" spans="2:10" ht="15" customHeight="1">
      <c r="B471" s="178" t="s">
        <v>2</v>
      </c>
      <c r="C471" s="178"/>
      <c r="D471" s="27" t="s">
        <v>112</v>
      </c>
      <c r="E471" s="31"/>
      <c r="F471" s="31"/>
      <c r="G471" s="31">
        <f>H174+H179</f>
        <v>0</v>
      </c>
      <c r="H471" s="31"/>
      <c r="I471" s="31"/>
      <c r="J471" s="31">
        <f t="shared" si="2"/>
        <v>0</v>
      </c>
    </row>
    <row r="472" spans="2:10" ht="15" customHeight="1" thickBot="1">
      <c r="B472" s="183" t="s">
        <v>5</v>
      </c>
      <c r="C472" s="183"/>
      <c r="D472" s="23"/>
      <c r="E472" s="184">
        <f aca="true" t="shared" si="4" ref="E472:J472">SUM(E453:E471)</f>
        <v>466022</v>
      </c>
      <c r="F472" s="184">
        <f t="shared" si="4"/>
        <v>714130</v>
      </c>
      <c r="G472" s="184">
        <f t="shared" si="4"/>
        <v>6903853</v>
      </c>
      <c r="H472" s="184">
        <f t="shared" si="4"/>
        <v>0</v>
      </c>
      <c r="I472" s="184">
        <f t="shared" si="4"/>
        <v>996200</v>
      </c>
      <c r="J472" s="184">
        <f t="shared" si="4"/>
        <v>9080205</v>
      </c>
    </row>
    <row r="473" spans="2:10" ht="15" customHeight="1" thickTop="1">
      <c r="B473" s="185" t="s">
        <v>110</v>
      </c>
      <c r="C473" s="185"/>
      <c r="D473" s="27"/>
      <c r="E473" s="76"/>
      <c r="F473" s="76"/>
      <c r="G473" s="145"/>
      <c r="H473" s="145"/>
      <c r="I473" s="145"/>
      <c r="J473" s="145"/>
    </row>
    <row r="474" spans="2:10" ht="15" customHeight="1">
      <c r="B474" s="179" t="s">
        <v>25</v>
      </c>
      <c r="C474" s="179"/>
      <c r="D474" s="27" t="s">
        <v>113</v>
      </c>
      <c r="E474" s="31"/>
      <c r="F474" s="31">
        <f>H198</f>
        <v>714130</v>
      </c>
      <c r="G474" s="31"/>
      <c r="H474" s="31"/>
      <c r="I474" s="31"/>
      <c r="J474" s="145">
        <f>SUM(E474:I474)</f>
        <v>714130</v>
      </c>
    </row>
    <row r="475" spans="2:10" ht="15" customHeight="1">
      <c r="B475" s="178" t="s">
        <v>138</v>
      </c>
      <c r="C475" s="178"/>
      <c r="D475" s="27" t="s">
        <v>114</v>
      </c>
      <c r="E475" s="31">
        <f>H201</f>
        <v>0</v>
      </c>
      <c r="F475" s="31"/>
      <c r="G475" s="31">
        <f>H202+H203+H204+H205+H206+H207+H208</f>
        <v>2150241</v>
      </c>
      <c r="H475" s="31">
        <f>H210</f>
        <v>0</v>
      </c>
      <c r="I475" s="31">
        <f>H209</f>
        <v>195800</v>
      </c>
      <c r="J475" s="145">
        <f aca="true" t="shared" si="5" ref="J475:J486">SUM(E475:I475)</f>
        <v>2346041</v>
      </c>
    </row>
    <row r="476" spans="2:10" ht="15" customHeight="1">
      <c r="B476" s="178" t="s">
        <v>139</v>
      </c>
      <c r="C476" s="178"/>
      <c r="D476" s="27" t="s">
        <v>115</v>
      </c>
      <c r="E476" s="31">
        <f>H215</f>
        <v>0</v>
      </c>
      <c r="F476" s="31"/>
      <c r="G476" s="31">
        <f>H216+H217+H218+H219+H220+H221+H222</f>
        <v>0</v>
      </c>
      <c r="H476" s="31">
        <f>H224</f>
        <v>0</v>
      </c>
      <c r="I476" s="31">
        <f>H223</f>
        <v>143400</v>
      </c>
      <c r="J476" s="145">
        <f t="shared" si="5"/>
        <v>143400</v>
      </c>
    </row>
    <row r="477" spans="2:10" ht="15" customHeight="1">
      <c r="B477" s="178" t="s">
        <v>140</v>
      </c>
      <c r="C477" s="178"/>
      <c r="D477" s="27" t="s">
        <v>116</v>
      </c>
      <c r="E477" s="31">
        <f>H229</f>
        <v>0</v>
      </c>
      <c r="F477" s="31"/>
      <c r="G477" s="31">
        <f>H230+H231+H232+H233+H234+H235+H236</f>
        <v>0</v>
      </c>
      <c r="H477" s="31">
        <f>H238</f>
        <v>0</v>
      </c>
      <c r="I477" s="31">
        <f>H237</f>
        <v>100000</v>
      </c>
      <c r="J477" s="145">
        <f t="shared" si="5"/>
        <v>100000</v>
      </c>
    </row>
    <row r="478" spans="2:10" ht="15" customHeight="1">
      <c r="B478" s="178" t="s">
        <v>12</v>
      </c>
      <c r="C478" s="178"/>
      <c r="D478" s="27" t="s">
        <v>117</v>
      </c>
      <c r="E478" s="31">
        <f>H255</f>
        <v>200000</v>
      </c>
      <c r="F478" s="31"/>
      <c r="G478" s="31">
        <f>H256+H257+H258+H259+H260+H261+H262</f>
        <v>163000</v>
      </c>
      <c r="H478" s="31">
        <f>H264</f>
        <v>0</v>
      </c>
      <c r="I478" s="31">
        <f>H263</f>
        <v>170000</v>
      </c>
      <c r="J478" s="145">
        <f t="shared" si="5"/>
        <v>533000</v>
      </c>
    </row>
    <row r="479" spans="2:10" ht="31.5" customHeight="1">
      <c r="B479" s="179" t="s">
        <v>141</v>
      </c>
      <c r="C479" s="179"/>
      <c r="D479" s="27" t="s">
        <v>147</v>
      </c>
      <c r="E479" s="31">
        <f>H269</f>
        <v>0</v>
      </c>
      <c r="F479" s="31"/>
      <c r="G479" s="31">
        <f>H270+H271+H272+H273+H274+H275+H276</f>
        <v>0</v>
      </c>
      <c r="H479" s="31">
        <f>H278</f>
        <v>0</v>
      </c>
      <c r="I479" s="31">
        <f>H277</f>
        <v>0</v>
      </c>
      <c r="J479" s="145">
        <f t="shared" si="5"/>
        <v>0</v>
      </c>
    </row>
    <row r="480" spans="2:10" ht="15" customHeight="1">
      <c r="B480" s="179" t="s">
        <v>142</v>
      </c>
      <c r="C480" s="179"/>
      <c r="D480" s="27" t="s">
        <v>118</v>
      </c>
      <c r="E480" s="31">
        <f>H284</f>
        <v>0</v>
      </c>
      <c r="F480" s="31"/>
      <c r="G480" s="31">
        <f>H283+H285+H286+H287+H288+H289+H290+H291</f>
        <v>0</v>
      </c>
      <c r="H480" s="31">
        <f>H293</f>
        <v>0</v>
      </c>
      <c r="I480" s="31">
        <f>H292</f>
        <v>50000</v>
      </c>
      <c r="J480" s="145">
        <f t="shared" si="5"/>
        <v>50000</v>
      </c>
    </row>
    <row r="481" spans="2:10" ht="31.5" customHeight="1">
      <c r="B481" s="179" t="s">
        <v>204</v>
      </c>
      <c r="C481" s="179"/>
      <c r="D481" s="27" t="s">
        <v>148</v>
      </c>
      <c r="E481" s="31">
        <f>H298</f>
        <v>0</v>
      </c>
      <c r="F481" s="31"/>
      <c r="G481" s="31">
        <f>H299+H300+H301+H302+H303+H304+H305</f>
        <v>0</v>
      </c>
      <c r="H481" s="31">
        <f>H307</f>
        <v>0</v>
      </c>
      <c r="I481" s="31">
        <f>H306</f>
        <v>0</v>
      </c>
      <c r="J481" s="145">
        <f t="shared" si="5"/>
        <v>0</v>
      </c>
    </row>
    <row r="482" spans="2:10" ht="15" customHeight="1">
      <c r="B482" s="179" t="s">
        <v>144</v>
      </c>
      <c r="C482" s="179"/>
      <c r="D482" s="27" t="s">
        <v>149</v>
      </c>
      <c r="E482" s="31">
        <f>H320</f>
        <v>0</v>
      </c>
      <c r="F482" s="31"/>
      <c r="G482" s="31">
        <f>H321+H322+H323+H324+H325+H326+H327</f>
        <v>0</v>
      </c>
      <c r="H482" s="31">
        <f>H329</f>
        <v>0</v>
      </c>
      <c r="I482" s="31">
        <f>H328</f>
        <v>0</v>
      </c>
      <c r="J482" s="145">
        <f t="shared" si="5"/>
        <v>0</v>
      </c>
    </row>
    <row r="483" spans="2:10" ht="15" customHeight="1">
      <c r="B483" s="178" t="s">
        <v>2</v>
      </c>
      <c r="C483" s="178"/>
      <c r="D483" s="27" t="s">
        <v>150</v>
      </c>
      <c r="E483" s="31">
        <f>H334</f>
        <v>265204</v>
      </c>
      <c r="F483" s="31"/>
      <c r="G483" s="31">
        <f>H335+H336+H337+H338+H339+H340+H341+H345+H346</f>
        <v>4590611</v>
      </c>
      <c r="H483" s="31">
        <f>H343</f>
        <v>0</v>
      </c>
      <c r="I483" s="31">
        <f>H342</f>
        <v>337000</v>
      </c>
      <c r="J483" s="145">
        <f t="shared" si="5"/>
        <v>5192815</v>
      </c>
    </row>
    <row r="484" spans="2:10" ht="31.5" customHeight="1">
      <c r="B484" s="179" t="s">
        <v>136</v>
      </c>
      <c r="C484" s="179"/>
      <c r="D484" s="27" t="s">
        <v>151</v>
      </c>
      <c r="E484" s="31"/>
      <c r="F484" s="31"/>
      <c r="G484" s="31">
        <f>H361</f>
        <v>0</v>
      </c>
      <c r="H484" s="31"/>
      <c r="I484" s="31"/>
      <c r="J484" s="145">
        <f t="shared" si="5"/>
        <v>0</v>
      </c>
    </row>
    <row r="485" spans="2:10" ht="15" customHeight="1">
      <c r="B485" s="179" t="s">
        <v>137</v>
      </c>
      <c r="C485" s="179"/>
      <c r="D485" s="27" t="s">
        <v>152</v>
      </c>
      <c r="E485" s="31">
        <f>H364</f>
        <v>0</v>
      </c>
      <c r="F485" s="31"/>
      <c r="G485" s="31">
        <f>H363+H365+H366+H367+H368+H369+H370+H371</f>
        <v>0</v>
      </c>
      <c r="H485" s="31">
        <f>H373</f>
        <v>0</v>
      </c>
      <c r="I485" s="31">
        <f>H372</f>
        <v>0</v>
      </c>
      <c r="J485" s="145">
        <f t="shared" si="5"/>
        <v>0</v>
      </c>
    </row>
    <row r="486" spans="2:10" ht="15" customHeight="1">
      <c r="B486" s="179" t="s">
        <v>205</v>
      </c>
      <c r="C486" s="179"/>
      <c r="D486" s="27" t="s">
        <v>153</v>
      </c>
      <c r="E486" s="31">
        <f>H386</f>
        <v>0</v>
      </c>
      <c r="F486" s="31"/>
      <c r="G486" s="31">
        <f>H385+H387+H388+H389+H390+H391+H392+H393</f>
        <v>0</v>
      </c>
      <c r="H486" s="31">
        <f>H395</f>
        <v>0</v>
      </c>
      <c r="I486" s="31">
        <f>H394</f>
        <v>0</v>
      </c>
      <c r="J486" s="145">
        <f t="shared" si="5"/>
        <v>0</v>
      </c>
    </row>
    <row r="487" spans="2:10" ht="15" customHeight="1">
      <c r="B487" s="183" t="s">
        <v>5</v>
      </c>
      <c r="C487" s="183"/>
      <c r="D487" s="23"/>
      <c r="E487" s="186">
        <f aca="true" t="shared" si="6" ref="E487:J487">SUM(E474:E486)</f>
        <v>465204</v>
      </c>
      <c r="F487" s="186">
        <f t="shared" si="6"/>
        <v>714130</v>
      </c>
      <c r="G487" s="186">
        <f t="shared" si="6"/>
        <v>6903852</v>
      </c>
      <c r="H487" s="186">
        <f t="shared" si="6"/>
        <v>0</v>
      </c>
      <c r="I487" s="186">
        <f t="shared" si="6"/>
        <v>996200</v>
      </c>
      <c r="J487" s="186">
        <f t="shared" si="6"/>
        <v>9079386</v>
      </c>
    </row>
    <row r="488" spans="2:10" ht="15" customHeight="1">
      <c r="B488" s="179" t="s">
        <v>48</v>
      </c>
      <c r="C488" s="179"/>
      <c r="D488" s="27" t="s">
        <v>155</v>
      </c>
      <c r="E488" s="31">
        <f>H409+H415</f>
        <v>818</v>
      </c>
      <c r="F488" s="31">
        <v>0</v>
      </c>
      <c r="G488" s="31">
        <v>1</v>
      </c>
      <c r="H488" s="31">
        <v>0</v>
      </c>
      <c r="I488" s="31">
        <v>0</v>
      </c>
      <c r="J488" s="187">
        <f>SUM(E488:I488)</f>
        <v>819</v>
      </c>
    </row>
    <row r="489" spans="2:10" ht="15" customHeight="1" thickBot="1">
      <c r="B489" s="183" t="s">
        <v>33</v>
      </c>
      <c r="C489" s="183"/>
      <c r="D489" s="23"/>
      <c r="E489" s="184">
        <f aca="true" t="shared" si="7" ref="E489:J489">SUM(E487:E488)</f>
        <v>466022</v>
      </c>
      <c r="F489" s="184">
        <f t="shared" si="7"/>
        <v>714130</v>
      </c>
      <c r="G489" s="184">
        <f t="shared" si="7"/>
        <v>6903853</v>
      </c>
      <c r="H489" s="184">
        <f t="shared" si="7"/>
        <v>0</v>
      </c>
      <c r="I489" s="184">
        <f t="shared" si="7"/>
        <v>996200</v>
      </c>
      <c r="J489" s="184">
        <f t="shared" si="7"/>
        <v>9080205</v>
      </c>
    </row>
    <row r="490" spans="2:10" ht="15" customHeight="1" thickTop="1">
      <c r="B490" s="25"/>
      <c r="C490" s="25"/>
      <c r="D490" s="23"/>
      <c r="E490" s="188"/>
      <c r="F490" s="188"/>
      <c r="G490" s="188"/>
      <c r="H490" s="188"/>
      <c r="I490" s="188"/>
      <c r="J490" s="188"/>
    </row>
    <row r="491" spans="2:10" ht="15" customHeight="1">
      <c r="B491" s="25"/>
      <c r="C491" s="25"/>
      <c r="D491" s="23"/>
      <c r="E491" s="188"/>
      <c r="F491" s="188"/>
      <c r="G491" s="188"/>
      <c r="H491" s="188"/>
      <c r="I491" s="188"/>
      <c r="J491" s="188"/>
    </row>
    <row r="492" spans="2:10" ht="15" customHeight="1">
      <c r="B492" s="25"/>
      <c r="C492" s="25"/>
      <c r="D492" s="23"/>
      <c r="E492" s="188"/>
      <c r="F492" s="188"/>
      <c r="G492" s="188"/>
      <c r="H492" s="188"/>
      <c r="I492" s="188"/>
      <c r="J492" s="188"/>
    </row>
    <row r="493" spans="2:10" ht="15" customHeight="1">
      <c r="B493" s="25"/>
      <c r="C493" s="25"/>
      <c r="D493" s="23"/>
      <c r="E493" s="188"/>
      <c r="F493" s="188"/>
      <c r="G493" s="188"/>
      <c r="H493" s="188"/>
      <c r="I493" s="188"/>
      <c r="J493" s="188"/>
    </row>
    <row r="494" spans="2:10" ht="15" customHeight="1">
      <c r="B494" s="25"/>
      <c r="C494" s="25"/>
      <c r="D494" s="23"/>
      <c r="E494" s="188"/>
      <c r="F494" s="188"/>
      <c r="G494" s="188"/>
      <c r="H494" s="188"/>
      <c r="I494" s="188"/>
      <c r="J494" s="188"/>
    </row>
    <row r="495" spans="2:10" ht="15" customHeight="1">
      <c r="B495" s="25"/>
      <c r="C495" s="25"/>
      <c r="D495" s="23"/>
      <c r="E495" s="188"/>
      <c r="F495" s="188"/>
      <c r="G495" s="188"/>
      <c r="H495" s="188"/>
      <c r="I495" s="188"/>
      <c r="J495" s="188"/>
    </row>
    <row r="496" spans="2:10" ht="15" customHeight="1">
      <c r="B496" s="25"/>
      <c r="C496" s="25"/>
      <c r="D496" s="23"/>
      <c r="E496" s="188"/>
      <c r="F496" s="188"/>
      <c r="G496" s="188"/>
      <c r="H496" s="188"/>
      <c r="I496" s="188"/>
      <c r="J496" s="188"/>
    </row>
    <row r="497" spans="2:10" ht="15" customHeight="1">
      <c r="B497" s="25"/>
      <c r="C497" s="25"/>
      <c r="D497" s="23"/>
      <c r="E497" s="188"/>
      <c r="F497" s="188"/>
      <c r="G497" s="188"/>
      <c r="H497" s="188"/>
      <c r="I497" s="188"/>
      <c r="J497" s="188"/>
    </row>
    <row r="498" spans="2:10" ht="15" customHeight="1">
      <c r="B498" s="25"/>
      <c r="C498" s="25"/>
      <c r="D498" s="23"/>
      <c r="E498" s="188"/>
      <c r="F498" s="188"/>
      <c r="G498" s="188"/>
      <c r="H498" s="188"/>
      <c r="I498" s="188"/>
      <c r="J498" s="188"/>
    </row>
    <row r="499" spans="2:10" ht="15" customHeight="1">
      <c r="B499" s="25"/>
      <c r="C499" s="25"/>
      <c r="D499" s="23"/>
      <c r="E499" s="188"/>
      <c r="F499" s="188"/>
      <c r="G499" s="188"/>
      <c r="H499" s="188"/>
      <c r="I499" s="188"/>
      <c r="J499" s="188"/>
    </row>
    <row r="500" spans="2:10" ht="15" customHeight="1">
      <c r="B500" s="25"/>
      <c r="C500" s="25"/>
      <c r="D500" s="23"/>
      <c r="E500" s="188"/>
      <c r="F500" s="188"/>
      <c r="G500" s="188"/>
      <c r="H500" s="188"/>
      <c r="I500" s="188"/>
      <c r="J500" s="188"/>
    </row>
    <row r="501" spans="2:10" ht="15" customHeight="1">
      <c r="B501" s="25"/>
      <c r="C501" s="25"/>
      <c r="D501" s="23"/>
      <c r="E501" s="188"/>
      <c r="F501" s="188"/>
      <c r="G501" s="188"/>
      <c r="H501" s="188"/>
      <c r="I501" s="188"/>
      <c r="J501" s="188"/>
    </row>
    <row r="502" spans="2:10" ht="15" customHeight="1">
      <c r="B502" s="25"/>
      <c r="C502" s="25"/>
      <c r="D502" s="23"/>
      <c r="E502" s="188"/>
      <c r="F502" s="188"/>
      <c r="G502" s="188"/>
      <c r="H502" s="188"/>
      <c r="I502" s="188"/>
      <c r="J502" s="188"/>
    </row>
    <row r="503" spans="2:10" ht="15" customHeight="1">
      <c r="B503" s="25"/>
      <c r="C503" s="25"/>
      <c r="D503" s="23"/>
      <c r="E503" s="188"/>
      <c r="F503" s="188"/>
      <c r="G503" s="188"/>
      <c r="H503" s="188"/>
      <c r="I503" s="188"/>
      <c r="J503" s="188"/>
    </row>
    <row r="504" spans="1:10" ht="15" customHeight="1">
      <c r="A504" s="189"/>
      <c r="B504" s="76"/>
      <c r="C504" s="76"/>
      <c r="D504" s="27"/>
      <c r="E504" s="76"/>
      <c r="F504" s="76"/>
      <c r="G504" s="145"/>
      <c r="H504" s="145"/>
      <c r="I504" s="145"/>
      <c r="J504" s="145"/>
    </row>
    <row r="505" spans="1:10" ht="15" customHeight="1">
      <c r="A505" s="108" t="s">
        <v>208</v>
      </c>
      <c r="B505" s="115" t="s">
        <v>120</v>
      </c>
      <c r="C505" s="76"/>
      <c r="D505" s="27"/>
      <c r="E505" s="76"/>
      <c r="F505" s="76"/>
      <c r="G505" s="145"/>
      <c r="H505" s="145"/>
      <c r="I505" s="145"/>
      <c r="J505" s="145"/>
    </row>
    <row r="506" spans="1:10" ht="15" customHeight="1">
      <c r="A506" s="189"/>
      <c r="B506" s="76"/>
      <c r="C506" s="76"/>
      <c r="D506" s="27"/>
      <c r="E506" s="76"/>
      <c r="F506" s="76"/>
      <c r="G506" s="145"/>
      <c r="H506" s="145"/>
      <c r="I506" s="145"/>
      <c r="J506" s="145"/>
    </row>
    <row r="507" spans="1:10" ht="15" customHeight="1">
      <c r="A507" s="189"/>
      <c r="B507" s="190" t="s">
        <v>4</v>
      </c>
      <c r="C507" s="190"/>
      <c r="D507" s="190"/>
      <c r="E507" s="190"/>
      <c r="F507" s="190"/>
      <c r="G507" s="191" t="s">
        <v>0</v>
      </c>
      <c r="H507" s="191" t="s">
        <v>38</v>
      </c>
      <c r="I507" s="191" t="s">
        <v>121</v>
      </c>
      <c r="J507" s="145"/>
    </row>
    <row r="508" spans="1:10" ht="15" customHeight="1">
      <c r="A508" s="189"/>
      <c r="B508" s="190">
        <v>1</v>
      </c>
      <c r="C508" s="190"/>
      <c r="D508" s="190"/>
      <c r="E508" s="190"/>
      <c r="F508" s="190"/>
      <c r="G508" s="191">
        <v>2</v>
      </c>
      <c r="H508" s="191">
        <v>3</v>
      </c>
      <c r="I508" s="191" t="s">
        <v>230</v>
      </c>
      <c r="J508" s="145"/>
    </row>
    <row r="509" spans="1:10" ht="15" customHeight="1">
      <c r="A509" s="189"/>
      <c r="B509" s="192" t="s">
        <v>37</v>
      </c>
      <c r="C509" s="193"/>
      <c r="D509" s="193"/>
      <c r="E509" s="193"/>
      <c r="F509" s="193"/>
      <c r="G509" s="194"/>
      <c r="H509" s="194"/>
      <c r="I509" s="194"/>
      <c r="J509" s="145"/>
    </row>
    <row r="510" spans="1:10" ht="15" customHeight="1">
      <c r="A510" s="189"/>
      <c r="B510" s="183" t="s">
        <v>227</v>
      </c>
      <c r="C510" s="183"/>
      <c r="D510" s="183"/>
      <c r="E510" s="183"/>
      <c r="F510" s="183"/>
      <c r="G510" s="194"/>
      <c r="H510" s="194"/>
      <c r="I510" s="194"/>
      <c r="J510" s="145"/>
    </row>
    <row r="511" spans="1:10" ht="15" customHeight="1">
      <c r="A511" s="189"/>
      <c r="B511" s="155" t="s">
        <v>45</v>
      </c>
      <c r="C511" s="155"/>
      <c r="D511" s="155"/>
      <c r="E511" s="155"/>
      <c r="F511" s="155"/>
      <c r="G511" s="195">
        <v>219225</v>
      </c>
      <c r="H511" s="32">
        <f>G10+G11</f>
        <v>15516</v>
      </c>
      <c r="I511" s="32">
        <f>H511-G511</f>
        <v>-203709</v>
      </c>
      <c r="J511" s="145"/>
    </row>
    <row r="512" spans="1:10" ht="15" customHeight="1">
      <c r="A512" s="189"/>
      <c r="B512" s="155" t="s">
        <v>17</v>
      </c>
      <c r="C512" s="155"/>
      <c r="D512" s="155"/>
      <c r="E512" s="155"/>
      <c r="F512" s="155"/>
      <c r="G512" s="195">
        <v>171407</v>
      </c>
      <c r="H512" s="32">
        <f aca="true" t="shared" si="8" ref="H512:H518">G12</f>
        <v>243696</v>
      </c>
      <c r="I512" s="32">
        <f aca="true" t="shared" si="9" ref="I512:I562">H512-G512</f>
        <v>72289</v>
      </c>
      <c r="J512" s="145"/>
    </row>
    <row r="513" spans="1:10" ht="15" customHeight="1">
      <c r="A513" s="189"/>
      <c r="B513" s="155" t="s">
        <v>7</v>
      </c>
      <c r="C513" s="155"/>
      <c r="D513" s="155"/>
      <c r="E513" s="155"/>
      <c r="F513" s="155"/>
      <c r="G513" s="195">
        <v>15000</v>
      </c>
      <c r="H513" s="32">
        <f t="shared" si="8"/>
        <v>145550</v>
      </c>
      <c r="I513" s="32">
        <f t="shared" si="9"/>
        <v>130550</v>
      </c>
      <c r="J513" s="145"/>
    </row>
    <row r="514" spans="1:10" ht="15" customHeight="1">
      <c r="A514" s="189"/>
      <c r="B514" s="155" t="s">
        <v>18</v>
      </c>
      <c r="C514" s="155"/>
      <c r="D514" s="155"/>
      <c r="E514" s="155"/>
      <c r="F514" s="155"/>
      <c r="G514" s="195">
        <v>0</v>
      </c>
      <c r="H514" s="32">
        <f t="shared" si="8"/>
        <v>0</v>
      </c>
      <c r="I514" s="32">
        <f t="shared" si="9"/>
        <v>0</v>
      </c>
      <c r="J514" s="145"/>
    </row>
    <row r="515" spans="1:10" ht="15" customHeight="1">
      <c r="A515" s="189"/>
      <c r="B515" s="155" t="s">
        <v>9</v>
      </c>
      <c r="C515" s="155"/>
      <c r="D515" s="155"/>
      <c r="E515" s="155"/>
      <c r="F515" s="155"/>
      <c r="G515" s="195">
        <v>0</v>
      </c>
      <c r="H515" s="32">
        <f t="shared" si="8"/>
        <v>0</v>
      </c>
      <c r="I515" s="32">
        <f t="shared" si="9"/>
        <v>0</v>
      </c>
      <c r="J515" s="145"/>
    </row>
    <row r="516" spans="1:10" ht="15" customHeight="1">
      <c r="A516" s="189"/>
      <c r="B516" s="155" t="s">
        <v>19</v>
      </c>
      <c r="C516" s="155"/>
      <c r="D516" s="155"/>
      <c r="E516" s="155"/>
      <c r="F516" s="155"/>
      <c r="G516" s="195">
        <v>25000</v>
      </c>
      <c r="H516" s="32">
        <f t="shared" si="8"/>
        <v>21550</v>
      </c>
      <c r="I516" s="32">
        <f t="shared" si="9"/>
        <v>-3450</v>
      </c>
      <c r="J516" s="145"/>
    </row>
    <row r="517" spans="1:10" ht="15" customHeight="1">
      <c r="A517" s="189"/>
      <c r="B517" s="155" t="s">
        <v>20</v>
      </c>
      <c r="C517" s="155"/>
      <c r="D517" s="155"/>
      <c r="E517" s="155"/>
      <c r="F517" s="155"/>
      <c r="G517" s="195" t="s">
        <v>280</v>
      </c>
      <c r="H517" s="32">
        <f t="shared" si="8"/>
        <v>0</v>
      </c>
      <c r="I517" s="32" t="e">
        <f t="shared" si="9"/>
        <v>#VALUE!</v>
      </c>
      <c r="J517" s="145"/>
    </row>
    <row r="518" spans="1:10" ht="15" customHeight="1">
      <c r="A518" s="189"/>
      <c r="B518" s="155" t="s">
        <v>87</v>
      </c>
      <c r="C518" s="155"/>
      <c r="D518" s="155"/>
      <c r="E518" s="155"/>
      <c r="F518" s="155"/>
      <c r="G518" s="195">
        <v>35000</v>
      </c>
      <c r="H518" s="32">
        <f t="shared" si="8"/>
        <v>12000</v>
      </c>
      <c r="I518" s="32">
        <f t="shared" si="9"/>
        <v>-23000</v>
      </c>
      <c r="J518" s="145"/>
    </row>
    <row r="519" spans="1:10" ht="15" customHeight="1">
      <c r="A519" s="189"/>
      <c r="B519" s="155" t="s">
        <v>41</v>
      </c>
      <c r="C519" s="155"/>
      <c r="D519" s="155"/>
      <c r="E519" s="155"/>
      <c r="F519" s="155"/>
      <c r="G519" s="195">
        <v>136000</v>
      </c>
      <c r="H519" s="32">
        <f>G25+G26</f>
        <v>89752</v>
      </c>
      <c r="I519" s="32">
        <f t="shared" si="9"/>
        <v>-46248</v>
      </c>
      <c r="J519" s="145"/>
    </row>
    <row r="520" spans="1:10" ht="15" customHeight="1">
      <c r="A520" s="189"/>
      <c r="B520" s="196" t="s">
        <v>5</v>
      </c>
      <c r="C520" s="196"/>
      <c r="D520" s="196"/>
      <c r="E520" s="196"/>
      <c r="F520" s="196"/>
      <c r="G520" s="197">
        <f>SUM(G511:G519)</f>
        <v>601632</v>
      </c>
      <c r="H520" s="197">
        <f>SUM(H511:H519)</f>
        <v>528064</v>
      </c>
      <c r="I520" s="198">
        <f t="shared" si="9"/>
        <v>-73568</v>
      </c>
      <c r="J520" s="145"/>
    </row>
    <row r="521" spans="1:10" ht="15" customHeight="1">
      <c r="A521" s="189"/>
      <c r="B521" s="183" t="s">
        <v>228</v>
      </c>
      <c r="C521" s="183"/>
      <c r="D521" s="183"/>
      <c r="E521" s="183"/>
      <c r="F521" s="183"/>
      <c r="G521" s="32"/>
      <c r="H521" s="32"/>
      <c r="I521" s="32">
        <f t="shared" si="9"/>
        <v>0</v>
      </c>
      <c r="J521" s="145"/>
    </row>
    <row r="522" spans="1:10" ht="15" customHeight="1">
      <c r="A522" s="189"/>
      <c r="B522" s="155" t="s">
        <v>45</v>
      </c>
      <c r="C522" s="155"/>
      <c r="D522" s="155"/>
      <c r="E522" s="155"/>
      <c r="F522" s="155"/>
      <c r="G522" s="195">
        <v>0</v>
      </c>
      <c r="H522" s="32">
        <f>H10+H11</f>
        <v>205819</v>
      </c>
      <c r="I522" s="32">
        <f t="shared" si="9"/>
        <v>205819</v>
      </c>
      <c r="J522" s="145"/>
    </row>
    <row r="523" spans="1:10" ht="15" customHeight="1">
      <c r="A523" s="189"/>
      <c r="B523" s="155" t="s">
        <v>7</v>
      </c>
      <c r="C523" s="155"/>
      <c r="D523" s="155"/>
      <c r="E523" s="155"/>
      <c r="F523" s="155"/>
      <c r="G523" s="195">
        <v>0</v>
      </c>
      <c r="H523" s="32">
        <f>H13</f>
        <v>0</v>
      </c>
      <c r="I523" s="32">
        <f t="shared" si="9"/>
        <v>0</v>
      </c>
      <c r="J523" s="145"/>
    </row>
    <row r="524" spans="1:10" ht="15" customHeight="1">
      <c r="A524" s="189"/>
      <c r="B524" s="155" t="s">
        <v>50</v>
      </c>
      <c r="C524" s="155"/>
      <c r="D524" s="155"/>
      <c r="E524" s="155"/>
      <c r="F524" s="155"/>
      <c r="G524" s="195">
        <v>300000</v>
      </c>
      <c r="H524" s="32">
        <f>H19</f>
        <v>260204</v>
      </c>
      <c r="I524" s="32">
        <f t="shared" si="9"/>
        <v>-39796</v>
      </c>
      <c r="J524" s="145"/>
    </row>
    <row r="525" spans="1:10" ht="15" customHeight="1">
      <c r="A525" s="189"/>
      <c r="B525" s="155" t="s">
        <v>21</v>
      </c>
      <c r="C525" s="155"/>
      <c r="D525" s="155"/>
      <c r="E525" s="155"/>
      <c r="F525" s="155"/>
      <c r="G525" s="195">
        <v>916500</v>
      </c>
      <c r="H525" s="32">
        <f>H20</f>
        <v>714130</v>
      </c>
      <c r="I525" s="32">
        <f t="shared" si="9"/>
        <v>-202370</v>
      </c>
      <c r="J525" s="145"/>
    </row>
    <row r="526" spans="1:10" ht="15" customHeight="1">
      <c r="A526" s="189"/>
      <c r="B526" s="155" t="s">
        <v>22</v>
      </c>
      <c r="C526" s="155"/>
      <c r="D526" s="155"/>
      <c r="E526" s="155"/>
      <c r="F526" s="155"/>
      <c r="G526" s="195">
        <v>2200000</v>
      </c>
      <c r="H526" s="32">
        <f>H21</f>
        <v>3332535</v>
      </c>
      <c r="I526" s="32">
        <f t="shared" si="9"/>
        <v>1132535</v>
      </c>
      <c r="J526" s="145"/>
    </row>
    <row r="527" spans="1:10" ht="15" customHeight="1">
      <c r="A527" s="189"/>
      <c r="B527" s="155" t="s">
        <v>23</v>
      </c>
      <c r="C527" s="155"/>
      <c r="D527" s="155"/>
      <c r="E527" s="155"/>
      <c r="F527" s="155"/>
      <c r="G527" s="195">
        <v>0</v>
      </c>
      <c r="H527" s="32">
        <f>H22</f>
        <v>0</v>
      </c>
      <c r="I527" s="32">
        <f t="shared" si="9"/>
        <v>0</v>
      </c>
      <c r="J527" s="145"/>
    </row>
    <row r="528" spans="1:10" ht="15" customHeight="1">
      <c r="A528" s="189"/>
      <c r="B528" s="155" t="s">
        <v>24</v>
      </c>
      <c r="C528" s="155"/>
      <c r="D528" s="155"/>
      <c r="E528" s="155"/>
      <c r="F528" s="155"/>
      <c r="G528" s="195"/>
      <c r="H528" s="32">
        <f>H23</f>
        <v>996200</v>
      </c>
      <c r="I528" s="32">
        <f t="shared" si="9"/>
        <v>996200</v>
      </c>
      <c r="J528" s="145"/>
    </row>
    <row r="529" spans="1:10" ht="15" customHeight="1">
      <c r="A529" s="189"/>
      <c r="B529" s="155" t="s">
        <v>41</v>
      </c>
      <c r="C529" s="155"/>
      <c r="D529" s="155"/>
      <c r="E529" s="155"/>
      <c r="F529" s="155"/>
      <c r="G529" s="195">
        <v>7534000</v>
      </c>
      <c r="H529" s="32">
        <f>H24+H25+H26</f>
        <v>3571317</v>
      </c>
      <c r="I529" s="32">
        <f t="shared" si="9"/>
        <v>-3962683</v>
      </c>
      <c r="J529" s="145"/>
    </row>
    <row r="530" spans="1:10" ht="15" customHeight="1">
      <c r="A530" s="189"/>
      <c r="B530" s="196" t="s">
        <v>5</v>
      </c>
      <c r="C530" s="196"/>
      <c r="D530" s="196"/>
      <c r="E530" s="196"/>
      <c r="F530" s="196"/>
      <c r="G530" s="197">
        <f>SUM(G522:G529)</f>
        <v>10950500</v>
      </c>
      <c r="H530" s="197">
        <f>SUM(H522:H529)</f>
        <v>9080205</v>
      </c>
      <c r="I530" s="198">
        <f t="shared" si="9"/>
        <v>-1870295</v>
      </c>
      <c r="J530" s="145"/>
    </row>
    <row r="531" spans="1:10" ht="15" customHeight="1" thickBot="1">
      <c r="A531" s="189"/>
      <c r="B531" s="196" t="s">
        <v>67</v>
      </c>
      <c r="C531" s="196"/>
      <c r="D531" s="196"/>
      <c r="E531" s="196"/>
      <c r="F531" s="196"/>
      <c r="G531" s="184">
        <f>G520+G530</f>
        <v>11552132</v>
      </c>
      <c r="H531" s="184">
        <f>H520+H530</f>
        <v>9608269</v>
      </c>
      <c r="I531" s="199">
        <f t="shared" si="9"/>
        <v>-1943863</v>
      </c>
      <c r="J531" s="145"/>
    </row>
    <row r="532" spans="1:10" ht="15" customHeight="1" thickTop="1">
      <c r="A532" s="189"/>
      <c r="B532" s="183" t="s">
        <v>221</v>
      </c>
      <c r="C532" s="183"/>
      <c r="D532" s="183"/>
      <c r="E532" s="183"/>
      <c r="F532" s="183"/>
      <c r="G532" s="200"/>
      <c r="H532" s="200"/>
      <c r="I532" s="32">
        <f t="shared" si="9"/>
        <v>0</v>
      </c>
      <c r="J532" s="145"/>
    </row>
    <row r="533" spans="1:10" ht="15" customHeight="1">
      <c r="A533" s="189"/>
      <c r="B533" s="183" t="s">
        <v>227</v>
      </c>
      <c r="C533" s="183"/>
      <c r="D533" s="183"/>
      <c r="E533" s="183"/>
      <c r="F533" s="183"/>
      <c r="G533" s="200"/>
      <c r="H533" s="200"/>
      <c r="I533" s="32">
        <f t="shared" si="9"/>
        <v>0</v>
      </c>
      <c r="J533" s="145"/>
    </row>
    <row r="534" spans="1:10" ht="15" customHeight="1">
      <c r="A534" s="189"/>
      <c r="B534" s="183" t="s">
        <v>226</v>
      </c>
      <c r="C534" s="155"/>
      <c r="D534" s="155"/>
      <c r="E534" s="155"/>
      <c r="F534" s="155"/>
      <c r="G534" s="32"/>
      <c r="H534" s="32"/>
      <c r="I534" s="32">
        <f t="shared" si="9"/>
        <v>0</v>
      </c>
      <c r="J534" s="145"/>
    </row>
    <row r="535" spans="1:10" ht="15" customHeight="1">
      <c r="A535" s="189"/>
      <c r="B535" s="155" t="s">
        <v>160</v>
      </c>
      <c r="C535" s="155"/>
      <c r="D535" s="155"/>
      <c r="E535" s="155"/>
      <c r="F535" s="155"/>
      <c r="G535" s="195">
        <v>174300</v>
      </c>
      <c r="H535" s="32">
        <f aca="true" t="shared" si="10" ref="H535:H541">G190</f>
        <v>102700</v>
      </c>
      <c r="I535" s="32">
        <f t="shared" si="9"/>
        <v>-71600</v>
      </c>
      <c r="J535" s="145"/>
    </row>
    <row r="536" spans="1:10" ht="15" customHeight="1">
      <c r="A536" s="189"/>
      <c r="B536" s="155" t="s">
        <v>79</v>
      </c>
      <c r="C536" s="155"/>
      <c r="D536" s="155"/>
      <c r="E536" s="155"/>
      <c r="F536" s="155"/>
      <c r="G536" s="195">
        <v>0</v>
      </c>
      <c r="H536" s="32">
        <f t="shared" si="10"/>
        <v>0</v>
      </c>
      <c r="I536" s="32">
        <f t="shared" si="9"/>
        <v>0</v>
      </c>
      <c r="J536" s="145"/>
    </row>
    <row r="537" spans="2:9" ht="15" customHeight="1">
      <c r="B537" s="155" t="s">
        <v>162</v>
      </c>
      <c r="C537" s="155"/>
      <c r="D537" s="155"/>
      <c r="E537" s="155"/>
      <c r="F537" s="155"/>
      <c r="G537" s="195">
        <v>34300</v>
      </c>
      <c r="H537" s="32">
        <f t="shared" si="10"/>
        <v>19744</v>
      </c>
      <c r="I537" s="32">
        <f t="shared" si="9"/>
        <v>-14556</v>
      </c>
    </row>
    <row r="538" spans="2:9" ht="15" customHeight="1">
      <c r="B538" s="155" t="s">
        <v>163</v>
      </c>
      <c r="C538" s="155"/>
      <c r="D538" s="155"/>
      <c r="E538" s="155"/>
      <c r="F538" s="155"/>
      <c r="G538" s="195">
        <v>30000</v>
      </c>
      <c r="H538" s="32">
        <f t="shared" si="10"/>
        <v>17480</v>
      </c>
      <c r="I538" s="32">
        <f t="shared" si="9"/>
        <v>-12520</v>
      </c>
    </row>
    <row r="539" spans="2:9" ht="15" customHeight="1">
      <c r="B539" s="155" t="s">
        <v>164</v>
      </c>
      <c r="C539" s="155"/>
      <c r="D539" s="155"/>
      <c r="E539" s="155"/>
      <c r="F539" s="155"/>
      <c r="G539" s="195">
        <v>5000</v>
      </c>
      <c r="H539" s="32">
        <f t="shared" si="10"/>
        <v>2056</v>
      </c>
      <c r="I539" s="32">
        <f t="shared" si="9"/>
        <v>-2944</v>
      </c>
    </row>
    <row r="540" spans="2:9" ht="15" customHeight="1">
      <c r="B540" s="155" t="s">
        <v>165</v>
      </c>
      <c r="C540" s="155"/>
      <c r="D540" s="155"/>
      <c r="E540" s="155"/>
      <c r="F540" s="155"/>
      <c r="G540" s="195">
        <v>12000</v>
      </c>
      <c r="H540" s="32">
        <f t="shared" si="10"/>
        <v>10380</v>
      </c>
      <c r="I540" s="32">
        <f t="shared" si="9"/>
        <v>-1620</v>
      </c>
    </row>
    <row r="541" spans="2:9" ht="15" customHeight="1">
      <c r="B541" s="155" t="s">
        <v>166</v>
      </c>
      <c r="C541" s="155"/>
      <c r="D541" s="155"/>
      <c r="E541" s="155"/>
      <c r="F541" s="155"/>
      <c r="G541" s="195">
        <v>0</v>
      </c>
      <c r="H541" s="32">
        <f t="shared" si="10"/>
        <v>0</v>
      </c>
      <c r="I541" s="32">
        <f t="shared" si="9"/>
        <v>0</v>
      </c>
    </row>
    <row r="542" spans="2:9" ht="15" customHeight="1">
      <c r="B542" s="155" t="s">
        <v>47</v>
      </c>
      <c r="C542" s="155"/>
      <c r="D542" s="155"/>
      <c r="E542" s="155"/>
      <c r="F542" s="155"/>
      <c r="G542" s="195">
        <v>311400</v>
      </c>
      <c r="H542" s="32">
        <f>G197+G212+G226+G240+G266+G280+G295+G309+G331+G347+G375+G397</f>
        <v>85442</v>
      </c>
      <c r="I542" s="32">
        <f t="shared" si="9"/>
        <v>-225958</v>
      </c>
    </row>
    <row r="543" spans="2:9" ht="15" customHeight="1">
      <c r="B543" s="183" t="s">
        <v>229</v>
      </c>
      <c r="C543" s="183"/>
      <c r="D543" s="183"/>
      <c r="E543" s="183"/>
      <c r="F543" s="183"/>
      <c r="G543" s="201">
        <f>SUM(G535:G542)</f>
        <v>567000</v>
      </c>
      <c r="H543" s="201">
        <f>SUM(H535:H542)</f>
        <v>237802</v>
      </c>
      <c r="I543" s="198">
        <f t="shared" si="9"/>
        <v>-329198</v>
      </c>
    </row>
    <row r="544" spans="2:9" ht="15" customHeight="1">
      <c r="B544" s="155" t="s">
        <v>48</v>
      </c>
      <c r="C544" s="155"/>
      <c r="D544" s="155"/>
      <c r="E544" s="155"/>
      <c r="F544" s="155"/>
      <c r="G544" s="202">
        <v>34632</v>
      </c>
      <c r="H544" s="33">
        <f>G50+G51</f>
        <v>290262</v>
      </c>
      <c r="I544" s="203">
        <f t="shared" si="9"/>
        <v>255630</v>
      </c>
    </row>
    <row r="545" spans="2:9" ht="15" customHeight="1" thickBot="1">
      <c r="B545" s="183" t="s">
        <v>5</v>
      </c>
      <c r="C545" s="183"/>
      <c r="D545" s="183"/>
      <c r="E545" s="183"/>
      <c r="F545" s="183"/>
      <c r="G545" s="204">
        <f>SUM(G543:G544)</f>
        <v>601632</v>
      </c>
      <c r="H545" s="204">
        <f>SUM(H543:H544)</f>
        <v>528064</v>
      </c>
      <c r="I545" s="199">
        <f t="shared" si="9"/>
        <v>-73568</v>
      </c>
    </row>
    <row r="546" spans="2:9" ht="15" customHeight="1" thickTop="1">
      <c r="B546" s="183" t="s">
        <v>122</v>
      </c>
      <c r="C546" s="183"/>
      <c r="D546" s="183"/>
      <c r="E546" s="183"/>
      <c r="F546" s="183"/>
      <c r="G546" s="32"/>
      <c r="H546" s="32"/>
      <c r="I546" s="32">
        <f t="shared" si="9"/>
        <v>0</v>
      </c>
    </row>
    <row r="547" spans="2:9" ht="15" customHeight="1">
      <c r="B547" s="183" t="s">
        <v>46</v>
      </c>
      <c r="C547" s="155"/>
      <c r="D547" s="155"/>
      <c r="E547" s="155"/>
      <c r="F547" s="155"/>
      <c r="G547" s="32"/>
      <c r="H547" s="32"/>
      <c r="I547" s="32">
        <f t="shared" si="9"/>
        <v>0</v>
      </c>
    </row>
    <row r="548" spans="2:9" ht="15" customHeight="1">
      <c r="B548" s="155" t="s">
        <v>160</v>
      </c>
      <c r="C548" s="155"/>
      <c r="D548" s="155"/>
      <c r="E548" s="155"/>
      <c r="F548" s="155"/>
      <c r="G548" s="195">
        <v>155700</v>
      </c>
      <c r="H548" s="32">
        <f>H190</f>
        <v>77850</v>
      </c>
      <c r="I548" s="32">
        <f t="shared" si="9"/>
        <v>-77850</v>
      </c>
    </row>
    <row r="549" spans="2:9" ht="15" customHeight="1">
      <c r="B549" s="155" t="s">
        <v>79</v>
      </c>
      <c r="C549" s="155"/>
      <c r="D549" s="155"/>
      <c r="E549" s="155"/>
      <c r="F549" s="155"/>
      <c r="G549" s="195">
        <v>760800</v>
      </c>
      <c r="H549" s="32">
        <f>H191</f>
        <v>636280</v>
      </c>
      <c r="I549" s="32">
        <f t="shared" si="9"/>
        <v>-124520</v>
      </c>
    </row>
    <row r="550" spans="2:9" ht="15" customHeight="1">
      <c r="B550" s="155" t="s">
        <v>138</v>
      </c>
      <c r="C550" s="155"/>
      <c r="D550" s="155"/>
      <c r="E550" s="155"/>
      <c r="F550" s="155"/>
      <c r="G550" s="195">
        <v>4832000</v>
      </c>
      <c r="H550" s="32">
        <f>H212</f>
        <v>2346041</v>
      </c>
      <c r="I550" s="32">
        <f t="shared" si="9"/>
        <v>-2485959</v>
      </c>
    </row>
    <row r="551" spans="2:9" ht="15" customHeight="1">
      <c r="B551" s="155" t="s">
        <v>139</v>
      </c>
      <c r="C551" s="155"/>
      <c r="D551" s="155"/>
      <c r="E551" s="155"/>
      <c r="F551" s="155"/>
      <c r="G551" s="195">
        <v>250000</v>
      </c>
      <c r="H551" s="32">
        <f>H226</f>
        <v>143400</v>
      </c>
      <c r="I551" s="32">
        <f t="shared" si="9"/>
        <v>-106600</v>
      </c>
    </row>
    <row r="552" spans="2:9" ht="15" customHeight="1">
      <c r="B552" s="155" t="s">
        <v>140</v>
      </c>
      <c r="C552" s="155"/>
      <c r="D552" s="155"/>
      <c r="E552" s="155"/>
      <c r="F552" s="155"/>
      <c r="G552" s="195">
        <v>0</v>
      </c>
      <c r="H552" s="32">
        <f>H240</f>
        <v>100000</v>
      </c>
      <c r="I552" s="32">
        <f t="shared" si="9"/>
        <v>100000</v>
      </c>
    </row>
    <row r="553" spans="2:9" ht="15" customHeight="1">
      <c r="B553" s="155" t="s">
        <v>12</v>
      </c>
      <c r="C553" s="155"/>
      <c r="D553" s="155"/>
      <c r="E553" s="155"/>
      <c r="F553" s="155"/>
      <c r="G553" s="195">
        <v>588000</v>
      </c>
      <c r="H553" s="32">
        <f>H266</f>
        <v>533000</v>
      </c>
      <c r="I553" s="32">
        <f t="shared" si="9"/>
        <v>-55000</v>
      </c>
    </row>
    <row r="554" spans="2:9" ht="15" customHeight="1">
      <c r="B554" s="155" t="s">
        <v>141</v>
      </c>
      <c r="C554" s="155"/>
      <c r="D554" s="155"/>
      <c r="E554" s="155"/>
      <c r="F554" s="155"/>
      <c r="G554" s="195">
        <v>50000</v>
      </c>
      <c r="H554" s="32">
        <f>H280</f>
        <v>0</v>
      </c>
      <c r="I554" s="32">
        <f t="shared" si="9"/>
        <v>-50000</v>
      </c>
    </row>
    <row r="555" spans="2:9" ht="15" customHeight="1">
      <c r="B555" s="155" t="s">
        <v>142</v>
      </c>
      <c r="C555" s="155"/>
      <c r="D555" s="155"/>
      <c r="E555" s="155"/>
      <c r="F555" s="155"/>
      <c r="G555" s="195">
        <v>100000</v>
      </c>
      <c r="H555" s="32">
        <f>H295</f>
        <v>50000</v>
      </c>
      <c r="I555" s="32">
        <f t="shared" si="9"/>
        <v>-50000</v>
      </c>
    </row>
    <row r="556" spans="2:9" ht="15" customHeight="1">
      <c r="B556" s="155" t="s">
        <v>143</v>
      </c>
      <c r="C556" s="155"/>
      <c r="D556" s="155"/>
      <c r="E556" s="155"/>
      <c r="F556" s="155"/>
      <c r="G556" s="195">
        <v>0</v>
      </c>
      <c r="H556" s="32">
        <f>H309</f>
        <v>0</v>
      </c>
      <c r="I556" s="32">
        <f t="shared" si="9"/>
        <v>0</v>
      </c>
    </row>
    <row r="557" spans="2:9" ht="15" customHeight="1">
      <c r="B557" s="155" t="s">
        <v>144</v>
      </c>
      <c r="C557" s="155"/>
      <c r="D557" s="155"/>
      <c r="E557" s="155"/>
      <c r="F557" s="155"/>
      <c r="G557" s="195">
        <v>200000</v>
      </c>
      <c r="H557" s="32">
        <f>H331</f>
        <v>0</v>
      </c>
      <c r="I557" s="32">
        <f t="shared" si="9"/>
        <v>-200000</v>
      </c>
    </row>
    <row r="558" spans="2:9" ht="15" customHeight="1">
      <c r="B558" s="155" t="s">
        <v>2</v>
      </c>
      <c r="C558" s="155"/>
      <c r="D558" s="155"/>
      <c r="E558" s="155"/>
      <c r="F558" s="155"/>
      <c r="G558" s="195">
        <v>4014000</v>
      </c>
      <c r="H558" s="32">
        <f>H347+H361+H375+H397</f>
        <v>5192815</v>
      </c>
      <c r="I558" s="32">
        <f t="shared" si="9"/>
        <v>1178815</v>
      </c>
    </row>
    <row r="559" spans="2:9" ht="15" customHeight="1">
      <c r="B559" s="183" t="s">
        <v>229</v>
      </c>
      <c r="C559" s="183"/>
      <c r="D559" s="183"/>
      <c r="E559" s="183"/>
      <c r="F559" s="183"/>
      <c r="G559" s="198">
        <f>SUM(G548:G558)</f>
        <v>10950500</v>
      </c>
      <c r="H559" s="198">
        <f>SUM(H548:H558)</f>
        <v>9079386</v>
      </c>
      <c r="I559" s="198">
        <f t="shared" si="9"/>
        <v>-1871114</v>
      </c>
    </row>
    <row r="560" spans="2:9" ht="15" customHeight="1">
      <c r="B560" s="155" t="s">
        <v>48</v>
      </c>
      <c r="C560" s="155"/>
      <c r="D560" s="155"/>
      <c r="E560" s="155"/>
      <c r="F560" s="155"/>
      <c r="G560" s="195">
        <v>0</v>
      </c>
      <c r="H560" s="32">
        <f>H50+H51</f>
        <v>819</v>
      </c>
      <c r="I560" s="203">
        <f t="shared" si="9"/>
        <v>819</v>
      </c>
    </row>
    <row r="561" spans="2:9" ht="15" customHeight="1" thickBot="1">
      <c r="B561" s="183" t="s">
        <v>5</v>
      </c>
      <c r="C561" s="183"/>
      <c r="D561" s="183"/>
      <c r="E561" s="183"/>
      <c r="F561" s="183"/>
      <c r="G561" s="204">
        <f>SUM(G559:G560)</f>
        <v>10950500</v>
      </c>
      <c r="H561" s="204">
        <f>SUM(H559:H560)</f>
        <v>9080205</v>
      </c>
      <c r="I561" s="199">
        <f t="shared" si="9"/>
        <v>-1870295</v>
      </c>
    </row>
    <row r="562" spans="2:9" ht="15" customHeight="1" thickBot="1" thickTop="1">
      <c r="B562" s="196" t="s">
        <v>67</v>
      </c>
      <c r="C562" s="196"/>
      <c r="D562" s="196"/>
      <c r="E562" s="196"/>
      <c r="F562" s="196"/>
      <c r="G562" s="205">
        <f>G545+G561</f>
        <v>11552132</v>
      </c>
      <c r="H562" s="205">
        <f>H545+H561</f>
        <v>9608269</v>
      </c>
      <c r="I562" s="199">
        <f t="shared" si="9"/>
        <v>-1943863</v>
      </c>
    </row>
    <row r="563" spans="2:9" ht="15" customHeight="1" thickTop="1">
      <c r="B563" s="76"/>
      <c r="C563" s="76"/>
      <c r="E563" s="76"/>
      <c r="F563" s="76"/>
      <c r="G563" s="76"/>
      <c r="H563" s="76"/>
      <c r="I563" s="76"/>
    </row>
    <row r="564" spans="2:9" ht="15" customHeight="1">
      <c r="B564" s="76"/>
      <c r="C564" s="76"/>
      <c r="E564" s="76"/>
      <c r="F564" s="76"/>
      <c r="G564" s="76"/>
      <c r="H564" s="76"/>
      <c r="I564" s="76"/>
    </row>
  </sheetData>
  <sheetProtection/>
  <mergeCells count="119">
    <mergeCell ref="B484:C484"/>
    <mergeCell ref="B485:C485"/>
    <mergeCell ref="B486:C486"/>
    <mergeCell ref="B488:C488"/>
    <mergeCell ref="B507:F507"/>
    <mergeCell ref="B508:F508"/>
    <mergeCell ref="B520:F520"/>
    <mergeCell ref="B530:F530"/>
    <mergeCell ref="B531:F531"/>
    <mergeCell ref="B562:F562"/>
    <mergeCell ref="B468:C468"/>
    <mergeCell ref="B461:C461"/>
    <mergeCell ref="B479:C479"/>
    <mergeCell ref="B480:C480"/>
    <mergeCell ref="B481:C481"/>
    <mergeCell ref="B482:C482"/>
    <mergeCell ref="B474:C474"/>
    <mergeCell ref="D450:D451"/>
    <mergeCell ref="E450:G450"/>
    <mergeCell ref="B464:C464"/>
    <mergeCell ref="B465:C465"/>
    <mergeCell ref="B466:C466"/>
    <mergeCell ref="B467:C467"/>
    <mergeCell ref="B456:C456"/>
    <mergeCell ref="B132:F132"/>
    <mergeCell ref="B180:F180"/>
    <mergeCell ref="B198:F198"/>
    <mergeCell ref="H450:I450"/>
    <mergeCell ref="J450:J451"/>
    <mergeCell ref="B454:C454"/>
    <mergeCell ref="B411:F411"/>
    <mergeCell ref="B417:F417"/>
    <mergeCell ref="B418:F418"/>
    <mergeCell ref="B450:C451"/>
    <mergeCell ref="B74:C74"/>
    <mergeCell ref="D74:F74"/>
    <mergeCell ref="G74:H74"/>
    <mergeCell ref="I74:J74"/>
    <mergeCell ref="B75:C75"/>
    <mergeCell ref="D75:F75"/>
    <mergeCell ref="G75:H75"/>
    <mergeCell ref="I75:J75"/>
    <mergeCell ref="B76:C76"/>
    <mergeCell ref="D76:F76"/>
    <mergeCell ref="G76:H76"/>
    <mergeCell ref="I76:J76"/>
    <mergeCell ref="A84:A86"/>
    <mergeCell ref="B84:F86"/>
    <mergeCell ref="G84:H84"/>
    <mergeCell ref="I84:J86"/>
    <mergeCell ref="B70:C70"/>
    <mergeCell ref="D70:F70"/>
    <mergeCell ref="G70:H70"/>
    <mergeCell ref="I70:J70"/>
    <mergeCell ref="B71:C71"/>
    <mergeCell ref="D71:F71"/>
    <mergeCell ref="G71:H71"/>
    <mergeCell ref="I71:J71"/>
    <mergeCell ref="B72:C72"/>
    <mergeCell ref="D72:F72"/>
    <mergeCell ref="G72:H72"/>
    <mergeCell ref="I72:J72"/>
    <mergeCell ref="B73:C73"/>
    <mergeCell ref="D73:F73"/>
    <mergeCell ref="G73:H73"/>
    <mergeCell ref="I73:J73"/>
    <mergeCell ref="B66:C66"/>
    <mergeCell ref="D66:F66"/>
    <mergeCell ref="G66:H66"/>
    <mergeCell ref="I66:J66"/>
    <mergeCell ref="B67:C67"/>
    <mergeCell ref="D67:F67"/>
    <mergeCell ref="G67:H67"/>
    <mergeCell ref="I67:J67"/>
    <mergeCell ref="B68:C68"/>
    <mergeCell ref="D68:F68"/>
    <mergeCell ref="G68:H68"/>
    <mergeCell ref="I68:J68"/>
    <mergeCell ref="B69:C69"/>
    <mergeCell ref="D69:F69"/>
    <mergeCell ref="G69:H69"/>
    <mergeCell ref="I69:J69"/>
    <mergeCell ref="B58:J58"/>
    <mergeCell ref="B62:C62"/>
    <mergeCell ref="D62:F62"/>
    <mergeCell ref="G62:H62"/>
    <mergeCell ref="I62:J62"/>
    <mergeCell ref="B63:C63"/>
    <mergeCell ref="D63:F63"/>
    <mergeCell ref="G63:H63"/>
    <mergeCell ref="I63:J63"/>
    <mergeCell ref="B64:C64"/>
    <mergeCell ref="D64:F64"/>
    <mergeCell ref="G64:H64"/>
    <mergeCell ref="I64:J64"/>
    <mergeCell ref="B65:C65"/>
    <mergeCell ref="D65:F65"/>
    <mergeCell ref="G65:H65"/>
    <mergeCell ref="I65:J65"/>
    <mergeCell ref="H56:J56"/>
    <mergeCell ref="A57:D57"/>
    <mergeCell ref="E57:G57"/>
    <mergeCell ref="H57:J57"/>
    <mergeCell ref="A27:E27"/>
    <mergeCell ref="A42:E42"/>
    <mergeCell ref="A47:E47"/>
    <mergeCell ref="A48:E48"/>
    <mergeCell ref="A52:E52"/>
    <mergeCell ref="F53:H53"/>
    <mergeCell ref="I53:J53"/>
    <mergeCell ref="A56:D56"/>
    <mergeCell ref="A2:J2"/>
    <mergeCell ref="A3:J3"/>
    <mergeCell ref="A4:J4"/>
    <mergeCell ref="A5:E7"/>
    <mergeCell ref="F5:F7"/>
    <mergeCell ref="G5:I5"/>
    <mergeCell ref="J5:J6"/>
    <mergeCell ref="E56:G56"/>
  </mergeCells>
  <hyperlinks>
    <hyperlink ref="I64" r:id="rId1" display="abushaheen50@gmail.com"/>
  </hyperlinks>
  <printOptions horizontalCentered="1"/>
  <pageMargins left="0.25" right="0.25" top="0.2" bottom="0.25" header="0" footer="0"/>
  <pageSetup horizontalDpi="180" verticalDpi="18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55" zoomScaleNormal="55" zoomScalePageLayoutView="0" workbookViewId="0" topLeftCell="A14">
      <selection activeCell="B35" sqref="B35"/>
    </sheetView>
  </sheetViews>
  <sheetFormatPr defaultColWidth="9.140625" defaultRowHeight="12.75"/>
  <cols>
    <col min="1" max="1" width="4.8515625" style="1" customWidth="1"/>
    <col min="2" max="2" width="38.00390625" style="1" customWidth="1"/>
    <col min="3" max="3" width="13.140625" style="1" customWidth="1"/>
    <col min="4" max="4" width="12.8515625" style="2" customWidth="1"/>
    <col min="5" max="5" width="13.7109375" style="1" customWidth="1"/>
    <col min="6" max="7" width="15.57421875" style="1" customWidth="1"/>
    <col min="8" max="8" width="15.421875" style="1" customWidth="1"/>
    <col min="9" max="9" width="14.28125" style="1" customWidth="1"/>
    <col min="10" max="10" width="12.8515625" style="1" customWidth="1"/>
    <col min="11" max="11" width="14.00390625" style="1" bestFit="1" customWidth="1"/>
    <col min="12" max="12" width="17.7109375" style="1" customWidth="1"/>
    <col min="13" max="13" width="9.140625" style="1" customWidth="1"/>
    <col min="14" max="14" width="9.7109375" style="1" bestFit="1" customWidth="1"/>
    <col min="15" max="16384" width="9.140625" style="1" customWidth="1"/>
  </cols>
  <sheetData>
    <row r="1" spans="2:9" ht="15" customHeight="1">
      <c r="B1" s="2"/>
      <c r="C1" s="2"/>
      <c r="E1" s="2"/>
      <c r="F1" s="2"/>
      <c r="G1" s="2"/>
      <c r="H1" s="2"/>
      <c r="I1" s="2"/>
    </row>
    <row r="2" spans="1:12" ht="21" customHeight="1">
      <c r="A2" s="62" t="s">
        <v>39</v>
      </c>
      <c r="B2" s="62"/>
      <c r="C2" s="62"/>
      <c r="D2" s="62"/>
      <c r="E2" s="62"/>
      <c r="F2" s="62"/>
      <c r="G2" s="62"/>
      <c r="H2" s="62"/>
      <c r="I2" s="62"/>
      <c r="J2" s="62"/>
      <c r="K2" s="10"/>
      <c r="L2" s="10"/>
    </row>
    <row r="3" spans="1:11" ht="15" customHeight="1">
      <c r="A3" s="63" t="s">
        <v>246</v>
      </c>
      <c r="B3" s="63"/>
      <c r="C3" s="63"/>
      <c r="D3" s="63"/>
      <c r="E3" s="63"/>
      <c r="F3" s="63"/>
      <c r="G3" s="63"/>
      <c r="H3" s="63"/>
      <c r="I3" s="63"/>
      <c r="J3" s="63"/>
      <c r="K3" s="9"/>
    </row>
    <row r="4" spans="1:11" ht="15" customHeight="1">
      <c r="A4" s="64" t="s">
        <v>254</v>
      </c>
      <c r="B4" s="64"/>
      <c r="C4" s="64"/>
      <c r="D4" s="64"/>
      <c r="E4" s="64"/>
      <c r="F4" s="64"/>
      <c r="G4" s="64"/>
      <c r="H4" s="64"/>
      <c r="I4" s="64"/>
      <c r="J4" s="64"/>
      <c r="K4" s="9"/>
    </row>
    <row r="5" spans="1:10" ht="38.25" customHeight="1">
      <c r="A5" s="17" t="s">
        <v>49</v>
      </c>
      <c r="B5" s="17" t="s">
        <v>206</v>
      </c>
      <c r="C5" s="17" t="s">
        <v>124</v>
      </c>
      <c r="D5" s="17" t="s">
        <v>40</v>
      </c>
      <c r="E5" s="17" t="s">
        <v>53</v>
      </c>
      <c r="F5" s="17" t="s">
        <v>54</v>
      </c>
      <c r="G5" s="17" t="s">
        <v>125</v>
      </c>
      <c r="H5" s="17" t="s">
        <v>126</v>
      </c>
      <c r="I5" s="17" t="s">
        <v>55</v>
      </c>
      <c r="J5" s="17" t="s">
        <v>52</v>
      </c>
    </row>
    <row r="6" spans="1:10" ht="12.75" customHeight="1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</row>
    <row r="7" spans="1:10" ht="21.75" customHeight="1" thickBot="1">
      <c r="A7" s="8"/>
      <c r="B7" s="207" t="s">
        <v>310</v>
      </c>
      <c r="C7" s="8" t="s">
        <v>341</v>
      </c>
      <c r="D7" s="8">
        <v>50000</v>
      </c>
      <c r="E7" s="8" t="s">
        <v>233</v>
      </c>
      <c r="F7" s="8"/>
      <c r="G7" s="8"/>
      <c r="H7" s="8"/>
      <c r="I7" s="8"/>
      <c r="J7" s="8"/>
    </row>
    <row r="8" spans="1:10" ht="21.75" customHeight="1" thickBot="1">
      <c r="A8" s="8"/>
      <c r="B8" s="207" t="s">
        <v>311</v>
      </c>
      <c r="C8" s="8" t="s">
        <v>341</v>
      </c>
      <c r="D8" s="8">
        <v>30000</v>
      </c>
      <c r="E8" s="8" t="s">
        <v>233</v>
      </c>
      <c r="F8" s="8"/>
      <c r="G8" s="8"/>
      <c r="H8" s="8"/>
      <c r="I8" s="8"/>
      <c r="J8" s="8"/>
    </row>
    <row r="9" spans="1:10" ht="21.75" customHeight="1" thickBot="1">
      <c r="A9" s="8"/>
      <c r="B9" s="207" t="s">
        <v>312</v>
      </c>
      <c r="C9" s="8" t="s">
        <v>341</v>
      </c>
      <c r="D9" s="8">
        <v>152000</v>
      </c>
      <c r="E9" s="8" t="s">
        <v>233</v>
      </c>
      <c r="F9" s="8"/>
      <c r="G9" s="8"/>
      <c r="H9" s="8"/>
      <c r="I9" s="8"/>
      <c r="J9" s="8"/>
    </row>
    <row r="10" spans="1:10" ht="21.75" customHeight="1" thickBot="1">
      <c r="A10" s="8"/>
      <c r="B10" s="207" t="s">
        <v>313</v>
      </c>
      <c r="C10" s="8" t="s">
        <v>341</v>
      </c>
      <c r="D10" s="8">
        <v>195800</v>
      </c>
      <c r="E10" s="8" t="s">
        <v>233</v>
      </c>
      <c r="F10" s="8"/>
      <c r="G10" s="8"/>
      <c r="H10" s="8"/>
      <c r="I10" s="8"/>
      <c r="J10" s="8"/>
    </row>
    <row r="11" spans="1:10" ht="21.75" customHeight="1" thickBot="1">
      <c r="A11" s="11"/>
      <c r="B11" s="207" t="s">
        <v>314</v>
      </c>
      <c r="C11" s="11" t="s">
        <v>341</v>
      </c>
      <c r="D11" s="11">
        <v>100000</v>
      </c>
      <c r="E11" s="8" t="s">
        <v>233</v>
      </c>
      <c r="F11" s="11"/>
      <c r="G11" s="11"/>
      <c r="H11" s="11"/>
      <c r="I11" s="11"/>
      <c r="J11" s="11"/>
    </row>
    <row r="12" spans="1:10" ht="21.75" customHeight="1" thickBot="1">
      <c r="A12" s="11"/>
      <c r="B12" s="207" t="s">
        <v>315</v>
      </c>
      <c r="C12" s="11" t="s">
        <v>341</v>
      </c>
      <c r="D12" s="11">
        <v>170000</v>
      </c>
      <c r="E12" s="8" t="s">
        <v>233</v>
      </c>
      <c r="F12" s="11"/>
      <c r="G12" s="11"/>
      <c r="H12" s="11"/>
      <c r="I12" s="11"/>
      <c r="J12" s="11"/>
    </row>
    <row r="13" spans="1:10" ht="35.25" thickBot="1">
      <c r="A13" s="11"/>
      <c r="B13" s="207" t="s">
        <v>316</v>
      </c>
      <c r="C13" s="11" t="s">
        <v>341</v>
      </c>
      <c r="D13" s="11">
        <v>143400</v>
      </c>
      <c r="E13" s="8" t="s">
        <v>233</v>
      </c>
      <c r="F13" s="11"/>
      <c r="G13" s="11"/>
      <c r="H13" s="11"/>
      <c r="I13" s="11"/>
      <c r="J13" s="11"/>
    </row>
    <row r="14" spans="1:10" ht="33.75" thickBot="1">
      <c r="A14" s="11"/>
      <c r="B14" s="208" t="s">
        <v>317</v>
      </c>
      <c r="C14" s="11" t="s">
        <v>341</v>
      </c>
      <c r="D14" s="11">
        <v>55000</v>
      </c>
      <c r="E14" s="8" t="s">
        <v>233</v>
      </c>
      <c r="F14" s="11"/>
      <c r="G14" s="11"/>
      <c r="H14" s="11"/>
      <c r="I14" s="11"/>
      <c r="J14" s="11"/>
    </row>
    <row r="15" spans="1:10" ht="35.25" thickBot="1">
      <c r="A15" s="11"/>
      <c r="B15" s="207" t="s">
        <v>318</v>
      </c>
      <c r="C15" s="11" t="s">
        <v>341</v>
      </c>
      <c r="D15" s="11">
        <v>100000</v>
      </c>
      <c r="E15" s="8" t="s">
        <v>233</v>
      </c>
      <c r="F15" s="11"/>
      <c r="G15" s="11"/>
      <c r="H15" s="11"/>
      <c r="I15" s="11"/>
      <c r="J15" s="11"/>
    </row>
    <row r="16" spans="1:10" ht="35.25" thickBot="1">
      <c r="A16" s="11"/>
      <c r="B16" s="207" t="s">
        <v>319</v>
      </c>
      <c r="C16" s="11" t="s">
        <v>341</v>
      </c>
      <c r="D16" s="11">
        <v>200000</v>
      </c>
      <c r="E16" s="11" t="s">
        <v>60</v>
      </c>
      <c r="F16" s="11"/>
      <c r="G16" s="11"/>
      <c r="H16" s="11"/>
      <c r="I16" s="11"/>
      <c r="J16" s="11"/>
    </row>
    <row r="17" spans="1:10" ht="52.5" thickBot="1">
      <c r="A17" s="11"/>
      <c r="B17" s="207" t="s">
        <v>320</v>
      </c>
      <c r="C17" s="11" t="s">
        <v>341</v>
      </c>
      <c r="D17" s="11">
        <v>236421</v>
      </c>
      <c r="E17" s="11" t="s">
        <v>60</v>
      </c>
      <c r="F17" s="11"/>
      <c r="G17" s="11"/>
      <c r="H17" s="11"/>
      <c r="I17" s="11"/>
      <c r="J17" s="11"/>
    </row>
    <row r="18" spans="1:10" ht="104.25" thickBot="1">
      <c r="A18" s="11"/>
      <c r="B18" s="207" t="s">
        <v>321</v>
      </c>
      <c r="C18" s="11" t="s">
        <v>341</v>
      </c>
      <c r="D18" s="11">
        <v>236421</v>
      </c>
      <c r="E18" s="49" t="s">
        <v>342</v>
      </c>
      <c r="F18" s="11"/>
      <c r="G18" s="11"/>
      <c r="H18" s="11"/>
      <c r="I18" s="11"/>
      <c r="J18" s="11"/>
    </row>
    <row r="19" spans="1:10" ht="18" thickBot="1">
      <c r="A19" s="11"/>
      <c r="B19" s="207" t="s">
        <v>322</v>
      </c>
      <c r="C19" s="11" t="s">
        <v>341</v>
      </c>
      <c r="D19" s="11">
        <v>40000</v>
      </c>
      <c r="E19" s="49" t="s">
        <v>342</v>
      </c>
      <c r="F19" s="11"/>
      <c r="G19" s="11"/>
      <c r="H19" s="11"/>
      <c r="I19" s="11"/>
      <c r="J19" s="11"/>
    </row>
    <row r="20" spans="1:10" ht="35.25" thickBot="1">
      <c r="A20" s="11"/>
      <c r="B20" s="207" t="s">
        <v>323</v>
      </c>
      <c r="C20" s="11" t="s">
        <v>341</v>
      </c>
      <c r="D20" s="11">
        <v>33500</v>
      </c>
      <c r="E20" s="49" t="s">
        <v>342</v>
      </c>
      <c r="F20" s="11"/>
      <c r="G20" s="11"/>
      <c r="H20" s="11"/>
      <c r="I20" s="11"/>
      <c r="J20" s="11"/>
    </row>
    <row r="21" spans="1:10" ht="35.25" thickBot="1">
      <c r="A21" s="11"/>
      <c r="B21" s="207" t="s">
        <v>324</v>
      </c>
      <c r="C21" s="11" t="s">
        <v>341</v>
      </c>
      <c r="D21" s="11">
        <v>50000</v>
      </c>
      <c r="E21" s="49" t="s">
        <v>342</v>
      </c>
      <c r="F21" s="11"/>
      <c r="G21" s="11"/>
      <c r="H21" s="11"/>
      <c r="I21" s="11"/>
      <c r="J21" s="11"/>
    </row>
    <row r="22" spans="1:10" ht="18" thickBot="1">
      <c r="A22" s="11"/>
      <c r="B22" s="207" t="s">
        <v>325</v>
      </c>
      <c r="C22" s="11" t="s">
        <v>341</v>
      </c>
      <c r="D22" s="11">
        <v>50000</v>
      </c>
      <c r="E22" s="49" t="s">
        <v>342</v>
      </c>
      <c r="F22" s="11"/>
      <c r="G22" s="11"/>
      <c r="H22" s="11"/>
      <c r="I22" s="11"/>
      <c r="J22" s="11"/>
    </row>
    <row r="23" spans="1:10" ht="35.25" thickBot="1">
      <c r="A23" s="11"/>
      <c r="B23" s="207" t="s">
        <v>326</v>
      </c>
      <c r="C23" s="11" t="s">
        <v>341</v>
      </c>
      <c r="D23" s="11">
        <v>40000</v>
      </c>
      <c r="E23" s="49" t="s">
        <v>342</v>
      </c>
      <c r="F23" s="11"/>
      <c r="G23" s="11"/>
      <c r="H23" s="11"/>
      <c r="I23" s="11"/>
      <c r="J23" s="11"/>
    </row>
    <row r="24" spans="1:10" ht="52.5" thickBot="1">
      <c r="A24" s="11"/>
      <c r="B24" s="207" t="s">
        <v>327</v>
      </c>
      <c r="C24" s="11" t="s">
        <v>341</v>
      </c>
      <c r="D24" s="11">
        <v>40000</v>
      </c>
      <c r="E24" s="49" t="s">
        <v>342</v>
      </c>
      <c r="F24" s="11"/>
      <c r="G24" s="11"/>
      <c r="H24" s="11"/>
      <c r="I24" s="11"/>
      <c r="J24" s="11"/>
    </row>
    <row r="25" spans="1:10" ht="52.5" thickBot="1">
      <c r="A25" s="11"/>
      <c r="B25" s="207" t="s">
        <v>328</v>
      </c>
      <c r="C25" s="11" t="s">
        <v>341</v>
      </c>
      <c r="D25" s="11">
        <v>40000</v>
      </c>
      <c r="E25" s="49" t="s">
        <v>342</v>
      </c>
      <c r="F25" s="11"/>
      <c r="G25" s="11"/>
      <c r="H25" s="11"/>
      <c r="I25" s="11"/>
      <c r="J25" s="11"/>
    </row>
    <row r="26" spans="1:10" ht="35.25" thickBot="1">
      <c r="A26" s="11"/>
      <c r="B26" s="207" t="s">
        <v>329</v>
      </c>
      <c r="C26" s="11" t="s">
        <v>341</v>
      </c>
      <c r="D26" s="11">
        <v>40000</v>
      </c>
      <c r="E26" s="49" t="s">
        <v>342</v>
      </c>
      <c r="F26" s="11"/>
      <c r="G26" s="11"/>
      <c r="H26" s="11"/>
      <c r="I26" s="11"/>
      <c r="J26" s="11"/>
    </row>
    <row r="27" spans="1:10" ht="35.25" thickBot="1">
      <c r="A27" s="11"/>
      <c r="B27" s="206" t="s">
        <v>330</v>
      </c>
      <c r="C27" s="11"/>
      <c r="D27" s="11">
        <v>40000</v>
      </c>
      <c r="E27" s="49" t="s">
        <v>342</v>
      </c>
      <c r="F27" s="11"/>
      <c r="G27" s="11"/>
      <c r="H27" s="11"/>
      <c r="I27" s="11"/>
      <c r="J27" s="11"/>
    </row>
    <row r="28" spans="1:10" ht="35.25" thickBot="1">
      <c r="A28" s="11"/>
      <c r="B28" s="207" t="s">
        <v>331</v>
      </c>
      <c r="C28" s="11" t="s">
        <v>341</v>
      </c>
      <c r="D28" s="11">
        <v>53553.19</v>
      </c>
      <c r="E28" s="49" t="s">
        <v>342</v>
      </c>
      <c r="F28" s="11"/>
      <c r="G28" s="11"/>
      <c r="H28" s="11"/>
      <c r="I28" s="11"/>
      <c r="J28" s="11"/>
    </row>
    <row r="29" spans="1:10" ht="35.25" thickBot="1">
      <c r="A29" s="11"/>
      <c r="B29" s="207" t="s">
        <v>332</v>
      </c>
      <c r="C29" s="11" t="s">
        <v>341</v>
      </c>
      <c r="D29" s="11">
        <v>100000</v>
      </c>
      <c r="E29" s="11" t="s">
        <v>60</v>
      </c>
      <c r="F29" s="11"/>
      <c r="G29" s="11"/>
      <c r="H29" s="11"/>
      <c r="I29" s="11"/>
      <c r="J29" s="11"/>
    </row>
    <row r="30" spans="1:10" ht="33.75" thickBot="1">
      <c r="A30" s="11"/>
      <c r="B30" s="208" t="s">
        <v>333</v>
      </c>
      <c r="C30" s="11" t="s">
        <v>341</v>
      </c>
      <c r="D30" s="11">
        <v>40000</v>
      </c>
      <c r="E30" s="11" t="s">
        <v>342</v>
      </c>
      <c r="F30" s="11"/>
      <c r="G30" s="11"/>
      <c r="H30" s="11"/>
      <c r="I30" s="11"/>
      <c r="J30" s="11"/>
    </row>
    <row r="31" spans="1:10" ht="17.25" thickBot="1">
      <c r="A31" s="11"/>
      <c r="B31" s="208" t="s">
        <v>334</v>
      </c>
      <c r="C31" s="11" t="s">
        <v>341</v>
      </c>
      <c r="D31" s="11">
        <v>40000</v>
      </c>
      <c r="E31" s="11" t="s">
        <v>342</v>
      </c>
      <c r="F31" s="11"/>
      <c r="G31" s="11"/>
      <c r="H31" s="11"/>
      <c r="I31" s="11"/>
      <c r="J31" s="11"/>
    </row>
    <row r="32" spans="1:10" ht="17.25" thickBot="1">
      <c r="A32" s="11"/>
      <c r="B32" s="208" t="s">
        <v>335</v>
      </c>
      <c r="C32" s="11" t="s">
        <v>341</v>
      </c>
      <c r="D32" s="11">
        <v>39500</v>
      </c>
      <c r="E32" s="11" t="s">
        <v>342</v>
      </c>
      <c r="F32" s="11"/>
      <c r="G32" s="11"/>
      <c r="H32" s="11"/>
      <c r="I32" s="11"/>
      <c r="J32" s="11"/>
    </row>
    <row r="33" spans="1:10" ht="17.25" thickBot="1">
      <c r="A33" s="11"/>
      <c r="B33" s="208" t="s">
        <v>336</v>
      </c>
      <c r="C33" s="11" t="s">
        <v>341</v>
      </c>
      <c r="D33" s="11">
        <v>40000</v>
      </c>
      <c r="E33" s="11" t="s">
        <v>342</v>
      </c>
      <c r="F33" s="11"/>
      <c r="G33" s="11"/>
      <c r="H33" s="11"/>
      <c r="I33" s="11"/>
      <c r="J33" s="11"/>
    </row>
    <row r="34" spans="1:10" ht="182.25" thickBot="1">
      <c r="A34" s="11"/>
      <c r="B34" s="209" t="s">
        <v>337</v>
      </c>
      <c r="C34" s="11"/>
      <c r="D34" s="11">
        <v>159500</v>
      </c>
      <c r="E34" s="11" t="s">
        <v>342</v>
      </c>
      <c r="F34" s="11"/>
      <c r="G34" s="11"/>
      <c r="H34" s="11"/>
      <c r="I34" s="11"/>
      <c r="J34" s="11"/>
    </row>
    <row r="35" spans="1:10" ht="17.25" thickBot="1">
      <c r="A35" s="11"/>
      <c r="B35" s="209"/>
      <c r="C35" s="11"/>
      <c r="D35" s="11"/>
      <c r="E35" s="11"/>
      <c r="F35" s="11"/>
      <c r="G35" s="11"/>
      <c r="H35" s="11"/>
      <c r="I35" s="11"/>
      <c r="J35" s="11"/>
    </row>
    <row r="36" spans="1:10" ht="35.25" thickBot="1">
      <c r="A36" s="11"/>
      <c r="B36" s="207" t="s">
        <v>338</v>
      </c>
      <c r="C36" s="11" t="s">
        <v>341</v>
      </c>
      <c r="D36" s="11">
        <v>200000</v>
      </c>
      <c r="E36" s="11" t="s">
        <v>60</v>
      </c>
      <c r="F36" s="11"/>
      <c r="G36" s="11"/>
      <c r="H36" s="11"/>
      <c r="I36" s="11"/>
      <c r="J36" s="11"/>
    </row>
    <row r="37" spans="1:10" ht="297">
      <c r="A37" s="11"/>
      <c r="B37" s="210" t="s">
        <v>339</v>
      </c>
      <c r="C37" s="211" t="s">
        <v>341</v>
      </c>
      <c r="D37" s="211">
        <v>200000</v>
      </c>
      <c r="E37" s="211" t="s">
        <v>60</v>
      </c>
      <c r="F37" s="211"/>
      <c r="G37" s="211"/>
      <c r="H37" s="211"/>
      <c r="I37" s="211"/>
      <c r="J37" s="211"/>
    </row>
    <row r="38" spans="2:10" ht="33">
      <c r="B38" s="212" t="s">
        <v>340</v>
      </c>
      <c r="C38" s="11" t="s">
        <v>341</v>
      </c>
      <c r="D38" s="11">
        <v>205000</v>
      </c>
      <c r="E38" s="213">
        <v>0.01</v>
      </c>
      <c r="F38" s="11"/>
      <c r="G38" s="11"/>
      <c r="H38" s="11"/>
      <c r="I38" s="11"/>
      <c r="J38" s="11"/>
    </row>
    <row r="42" ht="16.5">
      <c r="B42" s="18"/>
    </row>
    <row r="43" ht="16.5">
      <c r="B43" s="5"/>
    </row>
    <row r="44" ht="16.5">
      <c r="B44" s="5"/>
    </row>
  </sheetData>
  <sheetProtection/>
  <mergeCells count="3">
    <mergeCell ref="A2:J2"/>
    <mergeCell ref="A3:J3"/>
    <mergeCell ref="A4:J4"/>
  </mergeCells>
  <printOptions horizontalCentered="1"/>
  <pageMargins left="0.25" right="0.25" top="0.5" bottom="0.25" header="0" footer="0"/>
  <pageSetup horizontalDpi="180" verticalDpi="18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zoomScale="85" zoomScaleNormal="85" zoomScalePageLayoutView="0" workbookViewId="0" topLeftCell="A34">
      <selection activeCell="J52" sqref="J52"/>
    </sheetView>
  </sheetViews>
  <sheetFormatPr defaultColWidth="9.140625" defaultRowHeight="12.75"/>
  <cols>
    <col min="1" max="1" width="4.8515625" style="1" customWidth="1"/>
    <col min="2" max="2" width="8.57421875" style="1" customWidth="1"/>
    <col min="3" max="3" width="8.57421875" style="1" bestFit="1" customWidth="1"/>
    <col min="4" max="4" width="6.421875" style="2" customWidth="1"/>
    <col min="5" max="5" width="8.57421875" style="1" customWidth="1"/>
    <col min="6" max="6" width="12.140625" style="1" customWidth="1"/>
    <col min="7" max="7" width="14.28125" style="1" customWidth="1"/>
    <col min="8" max="8" width="15.00390625" style="1" customWidth="1"/>
    <col min="9" max="9" width="13.8515625" style="1" customWidth="1"/>
    <col min="10" max="10" width="12.8515625" style="1" customWidth="1"/>
    <col min="11" max="11" width="14.00390625" style="1" bestFit="1" customWidth="1"/>
    <col min="12" max="12" width="17.7109375" style="1" customWidth="1"/>
    <col min="13" max="13" width="9.140625" style="1" customWidth="1"/>
    <col min="14" max="14" width="9.7109375" style="1" bestFit="1" customWidth="1"/>
    <col min="15" max="16384" width="9.140625" style="1" customWidth="1"/>
  </cols>
  <sheetData>
    <row r="1" spans="1:10" ht="16.5">
      <c r="A1" s="214" t="s">
        <v>209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0" ht="15" customHeight="1">
      <c r="A2" s="215" t="s">
        <v>343</v>
      </c>
      <c r="B2" s="215"/>
      <c r="C2" s="215"/>
      <c r="D2" s="215"/>
      <c r="E2" s="215"/>
      <c r="F2" s="215"/>
      <c r="G2" s="215"/>
      <c r="H2" s="215"/>
      <c r="I2" s="215"/>
      <c r="J2" s="215"/>
    </row>
    <row r="3" spans="1:10" ht="15" customHeight="1">
      <c r="A3" s="215" t="s">
        <v>254</v>
      </c>
      <c r="B3" s="215"/>
      <c r="C3" s="215"/>
      <c r="D3" s="215"/>
      <c r="E3" s="215"/>
      <c r="F3" s="215"/>
      <c r="G3" s="215"/>
      <c r="H3" s="215"/>
      <c r="I3" s="215"/>
      <c r="J3" s="215"/>
    </row>
    <row r="4" spans="1:10" ht="15" customHeight="1">
      <c r="A4" s="80" t="s">
        <v>4</v>
      </c>
      <c r="B4" s="80"/>
      <c r="C4" s="80"/>
      <c r="D4" s="80"/>
      <c r="E4" s="80"/>
      <c r="F4" s="216" t="s">
        <v>210</v>
      </c>
      <c r="G4" s="216"/>
      <c r="H4" s="216"/>
      <c r="I4" s="216" t="s">
        <v>213</v>
      </c>
      <c r="J4" s="216" t="s">
        <v>215</v>
      </c>
    </row>
    <row r="5" spans="1:10" ht="24" customHeight="1">
      <c r="A5" s="80"/>
      <c r="B5" s="80"/>
      <c r="C5" s="80"/>
      <c r="D5" s="80"/>
      <c r="E5" s="80"/>
      <c r="F5" s="217" t="s">
        <v>211</v>
      </c>
      <c r="G5" s="217" t="s">
        <v>212</v>
      </c>
      <c r="H5" s="217" t="s">
        <v>5</v>
      </c>
      <c r="I5" s="216"/>
      <c r="J5" s="216"/>
    </row>
    <row r="6" spans="1:10" ht="12.75" customHeight="1">
      <c r="A6" s="218">
        <v>1</v>
      </c>
      <c r="B6" s="218"/>
      <c r="C6" s="218"/>
      <c r="D6" s="218"/>
      <c r="E6" s="218"/>
      <c r="F6" s="219">
        <v>2</v>
      </c>
      <c r="G6" s="219">
        <v>3</v>
      </c>
      <c r="H6" s="219">
        <v>4</v>
      </c>
      <c r="I6" s="219">
        <v>5</v>
      </c>
      <c r="J6" s="219">
        <v>6</v>
      </c>
    </row>
    <row r="7" spans="1:10" ht="15" customHeight="1">
      <c r="A7" s="220" t="s">
        <v>220</v>
      </c>
      <c r="B7" s="221"/>
      <c r="C7" s="221"/>
      <c r="D7" s="221"/>
      <c r="E7" s="221"/>
      <c r="F7" s="27"/>
      <c r="G7" s="28"/>
      <c r="H7" s="28"/>
      <c r="I7" s="28"/>
      <c r="J7" s="88"/>
    </row>
    <row r="8" spans="1:10" ht="15" customHeight="1">
      <c r="A8" s="24"/>
      <c r="B8" s="28" t="s">
        <v>216</v>
      </c>
      <c r="C8" s="28"/>
      <c r="D8" s="28"/>
      <c r="E8" s="28"/>
      <c r="F8" s="145">
        <v>219225</v>
      </c>
      <c r="G8" s="145">
        <v>0</v>
      </c>
      <c r="H8" s="145">
        <f>F8+G8</f>
        <v>219225</v>
      </c>
      <c r="I8" s="222">
        <v>468785</v>
      </c>
      <c r="J8" s="223">
        <v>1543922</v>
      </c>
    </row>
    <row r="9" spans="1:10" ht="15" customHeight="1">
      <c r="A9" s="24"/>
      <c r="B9" s="28" t="s">
        <v>217</v>
      </c>
      <c r="C9" s="28"/>
      <c r="D9" s="28"/>
      <c r="E9" s="28"/>
      <c r="F9" s="145">
        <v>0</v>
      </c>
      <c r="G9" s="145">
        <v>0</v>
      </c>
      <c r="H9" s="145">
        <f>F9+G9</f>
        <v>0</v>
      </c>
      <c r="I9" s="222">
        <v>0</v>
      </c>
      <c r="J9" s="224">
        <v>0</v>
      </c>
    </row>
    <row r="10" spans="1:10" ht="15" customHeight="1">
      <c r="A10" s="24"/>
      <c r="B10" s="28" t="s">
        <v>218</v>
      </c>
      <c r="C10" s="28"/>
      <c r="D10" s="28"/>
      <c r="E10" s="28"/>
      <c r="F10" s="145">
        <f>SUM(F8:F9)</f>
        <v>219225</v>
      </c>
      <c r="G10" s="145">
        <f>SUM(G8:G9)</f>
        <v>0</v>
      </c>
      <c r="H10" s="145">
        <f>SUM(H8:H9)</f>
        <v>219225</v>
      </c>
      <c r="I10" s="145">
        <f>SUM(I8:I9)</f>
        <v>468785</v>
      </c>
      <c r="J10" s="224">
        <f>SUM(J8:J9)</f>
        <v>1543922</v>
      </c>
    </row>
    <row r="11" spans="1:10" ht="15" customHeight="1">
      <c r="A11" s="220" t="s">
        <v>219</v>
      </c>
      <c r="B11" s="221"/>
      <c r="C11" s="221"/>
      <c r="D11" s="221"/>
      <c r="E11" s="221"/>
      <c r="F11" s="27"/>
      <c r="G11" s="145"/>
      <c r="H11" s="145"/>
      <c r="I11" s="222"/>
      <c r="J11" s="224"/>
    </row>
    <row r="12" spans="1:10" ht="15" customHeight="1">
      <c r="A12" s="24"/>
      <c r="B12" s="28" t="s">
        <v>17</v>
      </c>
      <c r="C12" s="28"/>
      <c r="D12" s="28"/>
      <c r="E12" s="28"/>
      <c r="F12" s="145">
        <v>171407</v>
      </c>
      <c r="G12" s="145">
        <v>0</v>
      </c>
      <c r="H12" s="145">
        <f aca="true" t="shared" si="0" ref="H12:H24">F12+G12</f>
        <v>171407</v>
      </c>
      <c r="I12" s="222">
        <v>349740</v>
      </c>
      <c r="J12" s="224">
        <v>23200</v>
      </c>
    </row>
    <row r="13" spans="1:10" ht="15" customHeight="1">
      <c r="A13" s="24"/>
      <c r="B13" s="28" t="s">
        <v>7</v>
      </c>
      <c r="C13" s="28"/>
      <c r="D13" s="28"/>
      <c r="E13" s="28"/>
      <c r="F13" s="145">
        <v>15000</v>
      </c>
      <c r="G13" s="145">
        <v>0</v>
      </c>
      <c r="H13" s="145">
        <f t="shared" si="0"/>
        <v>15000</v>
      </c>
      <c r="I13" s="222">
        <v>100000</v>
      </c>
      <c r="J13" s="224">
        <v>12050</v>
      </c>
    </row>
    <row r="14" spans="1:10" ht="15" customHeight="1">
      <c r="A14" s="24"/>
      <c r="B14" s="28" t="s">
        <v>18</v>
      </c>
      <c r="C14" s="28"/>
      <c r="D14" s="28"/>
      <c r="E14" s="28"/>
      <c r="F14" s="145">
        <v>0</v>
      </c>
      <c r="G14" s="145"/>
      <c r="H14" s="145">
        <f t="shared" si="0"/>
        <v>0</v>
      </c>
      <c r="I14" s="222">
        <v>200000</v>
      </c>
      <c r="J14" s="224">
        <v>7000</v>
      </c>
    </row>
    <row r="15" spans="1:10" ht="15" customHeight="1">
      <c r="A15" s="24"/>
      <c r="B15" s="28" t="s">
        <v>9</v>
      </c>
      <c r="C15" s="28"/>
      <c r="D15" s="28"/>
      <c r="E15" s="28"/>
      <c r="F15" s="145">
        <v>0</v>
      </c>
      <c r="G15" s="145"/>
      <c r="H15" s="145">
        <f t="shared" si="0"/>
        <v>0</v>
      </c>
      <c r="I15" s="222">
        <v>0</v>
      </c>
      <c r="J15" s="224">
        <v>0</v>
      </c>
    </row>
    <row r="16" spans="1:10" ht="15" customHeight="1">
      <c r="A16" s="24"/>
      <c r="B16" s="28" t="s">
        <v>19</v>
      </c>
      <c r="C16" s="28"/>
      <c r="D16" s="28"/>
      <c r="E16" s="28"/>
      <c r="F16" s="145">
        <v>25000</v>
      </c>
      <c r="G16" s="145"/>
      <c r="H16" s="145">
        <f t="shared" si="0"/>
        <v>25000</v>
      </c>
      <c r="I16" s="222">
        <v>50000</v>
      </c>
      <c r="J16" s="224">
        <v>0</v>
      </c>
    </row>
    <row r="17" spans="1:10" ht="15" customHeight="1">
      <c r="A17" s="24"/>
      <c r="B17" s="28" t="s">
        <v>20</v>
      </c>
      <c r="C17" s="28"/>
      <c r="D17" s="28"/>
      <c r="E17" s="28"/>
      <c r="F17" s="145">
        <v>0</v>
      </c>
      <c r="G17" s="145"/>
      <c r="H17" s="145">
        <f t="shared" si="0"/>
        <v>0</v>
      </c>
      <c r="I17" s="222">
        <v>0</v>
      </c>
      <c r="J17" s="224">
        <v>0</v>
      </c>
    </row>
    <row r="18" spans="1:10" ht="15" customHeight="1">
      <c r="A18" s="24"/>
      <c r="B18" s="28" t="s">
        <v>87</v>
      </c>
      <c r="C18" s="28"/>
      <c r="D18" s="28"/>
      <c r="E18" s="28"/>
      <c r="F18" s="145">
        <v>35000</v>
      </c>
      <c r="G18" s="145"/>
      <c r="H18" s="145">
        <f t="shared" si="0"/>
        <v>35000</v>
      </c>
      <c r="I18" s="222">
        <v>0</v>
      </c>
      <c r="J18" s="224">
        <v>0</v>
      </c>
    </row>
    <row r="19" spans="1:10" ht="15" customHeight="1">
      <c r="A19" s="24"/>
      <c r="B19" s="28" t="s">
        <v>50</v>
      </c>
      <c r="C19" s="28"/>
      <c r="D19" s="28"/>
      <c r="E19" s="28"/>
      <c r="F19" s="145"/>
      <c r="G19" s="145">
        <v>300000</v>
      </c>
      <c r="H19" s="145">
        <f t="shared" si="0"/>
        <v>300000</v>
      </c>
      <c r="I19" s="222">
        <v>200000</v>
      </c>
      <c r="J19" s="224">
        <v>750000</v>
      </c>
    </row>
    <row r="20" spans="1:10" ht="15" customHeight="1">
      <c r="A20" s="24"/>
      <c r="B20" s="28" t="s">
        <v>21</v>
      </c>
      <c r="C20" s="28"/>
      <c r="D20" s="28"/>
      <c r="E20" s="28"/>
      <c r="F20" s="145"/>
      <c r="G20" s="145">
        <v>916500</v>
      </c>
      <c r="H20" s="145">
        <f t="shared" si="0"/>
        <v>916500</v>
      </c>
      <c r="I20" s="222">
        <v>684202</v>
      </c>
      <c r="J20" s="224">
        <v>584610</v>
      </c>
    </row>
    <row r="21" spans="1:10" ht="15" customHeight="1">
      <c r="A21" s="24"/>
      <c r="B21" s="28" t="s">
        <v>22</v>
      </c>
      <c r="C21" s="28"/>
      <c r="D21" s="28"/>
      <c r="E21" s="28"/>
      <c r="F21" s="145"/>
      <c r="G21" s="145">
        <v>2200000</v>
      </c>
      <c r="H21" s="145">
        <f t="shared" si="0"/>
        <v>2200000</v>
      </c>
      <c r="I21" s="222">
        <v>7000000</v>
      </c>
      <c r="J21" s="224">
        <v>9554864</v>
      </c>
    </row>
    <row r="22" spans="1:10" ht="15" customHeight="1">
      <c r="A22" s="24"/>
      <c r="B22" s="28" t="s">
        <v>23</v>
      </c>
      <c r="C22" s="28"/>
      <c r="D22" s="28"/>
      <c r="E22" s="28"/>
      <c r="F22" s="145"/>
      <c r="G22" s="145">
        <v>0</v>
      </c>
      <c r="H22" s="145">
        <f t="shared" si="0"/>
        <v>0</v>
      </c>
      <c r="I22" s="222">
        <v>0</v>
      </c>
      <c r="J22" s="224">
        <v>0</v>
      </c>
    </row>
    <row r="23" spans="1:10" ht="15" customHeight="1">
      <c r="A23" s="24"/>
      <c r="B23" s="28" t="s">
        <v>24</v>
      </c>
      <c r="C23" s="28"/>
      <c r="D23" s="28"/>
      <c r="E23" s="28"/>
      <c r="F23" s="145"/>
      <c r="G23" s="145">
        <v>0</v>
      </c>
      <c r="H23" s="145">
        <f t="shared" si="0"/>
        <v>0</v>
      </c>
      <c r="I23" s="222">
        <v>0</v>
      </c>
      <c r="J23" s="224">
        <v>0</v>
      </c>
    </row>
    <row r="24" spans="1:10" ht="15" customHeight="1">
      <c r="A24" s="24"/>
      <c r="B24" s="28" t="s">
        <v>41</v>
      </c>
      <c r="C24" s="28"/>
      <c r="D24" s="28"/>
      <c r="E24" s="28"/>
      <c r="F24" s="145">
        <v>136000</v>
      </c>
      <c r="G24" s="145">
        <v>7534000</v>
      </c>
      <c r="H24" s="145">
        <f t="shared" si="0"/>
        <v>7670000</v>
      </c>
      <c r="I24" s="222">
        <v>430000</v>
      </c>
      <c r="J24" s="224">
        <v>42650</v>
      </c>
    </row>
    <row r="25" spans="1:10" ht="15" customHeight="1" thickBot="1">
      <c r="A25" s="60" t="s">
        <v>67</v>
      </c>
      <c r="B25" s="61"/>
      <c r="C25" s="61"/>
      <c r="D25" s="61"/>
      <c r="E25" s="61"/>
      <c r="F25" s="225">
        <f>SUM(F10:F24)</f>
        <v>601632</v>
      </c>
      <c r="G25" s="225">
        <f>SUM(G10:G24)</f>
        <v>10950500</v>
      </c>
      <c r="H25" s="225">
        <f>SUM(H10:H24)</f>
        <v>11552132</v>
      </c>
      <c r="I25" s="225">
        <f>SUM(I10:I24)</f>
        <v>9482727</v>
      </c>
      <c r="J25" s="226">
        <f>SUM(J10:J24)</f>
        <v>12518296</v>
      </c>
    </row>
    <row r="26" spans="1:10" ht="15" customHeight="1" thickTop="1">
      <c r="A26" s="220" t="s">
        <v>221</v>
      </c>
      <c r="B26" s="221"/>
      <c r="C26" s="221"/>
      <c r="D26" s="221"/>
      <c r="E26" s="221"/>
      <c r="F26" s="27"/>
      <c r="G26" s="222"/>
      <c r="H26" s="222"/>
      <c r="I26" s="222"/>
      <c r="J26" s="227"/>
    </row>
    <row r="27" spans="1:10" ht="15" customHeight="1">
      <c r="A27" s="220" t="s">
        <v>222</v>
      </c>
      <c r="B27" s="221"/>
      <c r="C27" s="221"/>
      <c r="D27" s="221"/>
      <c r="E27" s="221"/>
      <c r="F27" s="27"/>
      <c r="G27" s="145"/>
      <c r="H27" s="145"/>
      <c r="I27" s="145"/>
      <c r="J27" s="224"/>
    </row>
    <row r="28" spans="1:10" ht="15" customHeight="1">
      <c r="A28" s="228"/>
      <c r="B28" s="28" t="s">
        <v>160</v>
      </c>
      <c r="C28" s="28"/>
      <c r="D28" s="28"/>
      <c r="E28" s="28"/>
      <c r="F28" s="145">
        <v>174300</v>
      </c>
      <c r="G28" s="145">
        <v>155700</v>
      </c>
      <c r="H28" s="145">
        <f>F28+G28</f>
        <v>330000</v>
      </c>
      <c r="I28" s="145">
        <v>330000</v>
      </c>
      <c r="J28" s="224">
        <v>0</v>
      </c>
    </row>
    <row r="29" spans="1:10" ht="15" customHeight="1">
      <c r="A29" s="228"/>
      <c r="B29" s="28" t="s">
        <v>79</v>
      </c>
      <c r="C29" s="28"/>
      <c r="D29" s="28"/>
      <c r="E29" s="28"/>
      <c r="F29" s="145">
        <v>0</v>
      </c>
      <c r="G29" s="145">
        <v>760800</v>
      </c>
      <c r="H29" s="145">
        <f aca="true" t="shared" si="1" ref="H29:H51">F29+G29</f>
        <v>760800</v>
      </c>
      <c r="I29" s="145">
        <v>528502</v>
      </c>
      <c r="J29" s="224">
        <v>584610</v>
      </c>
    </row>
    <row r="30" spans="1:10" ht="15" customHeight="1">
      <c r="A30" s="228"/>
      <c r="B30" s="28" t="s">
        <v>162</v>
      </c>
      <c r="C30" s="28"/>
      <c r="D30" s="28"/>
      <c r="E30" s="28"/>
      <c r="F30" s="145">
        <v>34300</v>
      </c>
      <c r="G30" s="145">
        <v>0</v>
      </c>
      <c r="H30" s="145">
        <f t="shared" si="1"/>
        <v>34300</v>
      </c>
      <c r="I30" s="145">
        <v>65000</v>
      </c>
      <c r="J30" s="224">
        <v>0</v>
      </c>
    </row>
    <row r="31" spans="1:10" ht="15" customHeight="1">
      <c r="A31" s="228"/>
      <c r="B31" s="28" t="s">
        <v>163</v>
      </c>
      <c r="C31" s="28"/>
      <c r="D31" s="28"/>
      <c r="E31" s="28"/>
      <c r="F31" s="145">
        <v>30000</v>
      </c>
      <c r="G31" s="145">
        <v>0</v>
      </c>
      <c r="H31" s="145">
        <f t="shared" si="1"/>
        <v>30000</v>
      </c>
      <c r="I31" s="145">
        <v>50000</v>
      </c>
      <c r="J31" s="224">
        <v>0</v>
      </c>
    </row>
    <row r="32" spans="1:10" ht="15" customHeight="1">
      <c r="A32" s="228"/>
      <c r="B32" s="28" t="s">
        <v>164</v>
      </c>
      <c r="C32" s="28"/>
      <c r="D32" s="28"/>
      <c r="E32" s="28"/>
      <c r="F32" s="145">
        <v>5000</v>
      </c>
      <c r="G32" s="145">
        <v>0</v>
      </c>
      <c r="H32" s="145">
        <f t="shared" si="1"/>
        <v>5000</v>
      </c>
      <c r="I32" s="145">
        <v>5000</v>
      </c>
      <c r="J32" s="224">
        <v>0</v>
      </c>
    </row>
    <row r="33" spans="1:10" ht="15" customHeight="1">
      <c r="A33" s="228"/>
      <c r="B33" s="28" t="s">
        <v>165</v>
      </c>
      <c r="C33" s="28"/>
      <c r="D33" s="28"/>
      <c r="E33" s="28"/>
      <c r="F33" s="145">
        <v>12000</v>
      </c>
      <c r="G33" s="145">
        <v>0</v>
      </c>
      <c r="H33" s="145">
        <f t="shared" si="1"/>
        <v>12000</v>
      </c>
      <c r="I33" s="145">
        <v>15000</v>
      </c>
      <c r="J33" s="224">
        <v>0</v>
      </c>
    </row>
    <row r="34" spans="1:10" ht="15" customHeight="1">
      <c r="A34" s="228"/>
      <c r="B34" s="28" t="s">
        <v>166</v>
      </c>
      <c r="C34" s="28"/>
      <c r="D34" s="28"/>
      <c r="E34" s="28"/>
      <c r="F34" s="145">
        <v>0</v>
      </c>
      <c r="G34" s="145">
        <v>0</v>
      </c>
      <c r="H34" s="145">
        <f t="shared" si="1"/>
        <v>0</v>
      </c>
      <c r="I34" s="145">
        <v>0</v>
      </c>
      <c r="J34" s="224">
        <v>0</v>
      </c>
    </row>
    <row r="35" spans="1:10" ht="15" customHeight="1">
      <c r="A35" s="228"/>
      <c r="B35" s="28" t="s">
        <v>47</v>
      </c>
      <c r="C35" s="28"/>
      <c r="D35" s="28"/>
      <c r="E35" s="28"/>
      <c r="F35" s="145">
        <v>201400</v>
      </c>
      <c r="G35" s="145">
        <v>0</v>
      </c>
      <c r="H35" s="145">
        <f t="shared" si="1"/>
        <v>201400</v>
      </c>
      <c r="I35" s="145">
        <v>75000</v>
      </c>
      <c r="J35" s="224">
        <v>0</v>
      </c>
    </row>
    <row r="36" spans="1:10" ht="15" customHeight="1">
      <c r="A36" s="220" t="s">
        <v>223</v>
      </c>
      <c r="B36" s="221"/>
      <c r="C36" s="221"/>
      <c r="D36" s="221"/>
      <c r="E36" s="221"/>
      <c r="F36" s="27"/>
      <c r="G36" s="145"/>
      <c r="H36" s="145"/>
      <c r="I36" s="145"/>
      <c r="J36" s="224"/>
    </row>
    <row r="37" spans="1:10" ht="15" customHeight="1">
      <c r="A37" s="24"/>
      <c r="B37" s="28" t="s">
        <v>138</v>
      </c>
      <c r="C37" s="28"/>
      <c r="D37" s="28"/>
      <c r="E37" s="28"/>
      <c r="F37" s="145">
        <v>0</v>
      </c>
      <c r="G37" s="145">
        <v>4832000</v>
      </c>
      <c r="H37" s="145">
        <f t="shared" si="1"/>
        <v>4832000</v>
      </c>
      <c r="I37" s="145">
        <v>6900000</v>
      </c>
      <c r="J37" s="224">
        <v>6893140</v>
      </c>
    </row>
    <row r="38" spans="1:10" ht="15" customHeight="1">
      <c r="A38" s="24"/>
      <c r="B38" s="28" t="s">
        <v>139</v>
      </c>
      <c r="C38" s="28"/>
      <c r="D38" s="28"/>
      <c r="E38" s="28"/>
      <c r="F38" s="145">
        <v>0</v>
      </c>
      <c r="G38" s="145">
        <v>250000</v>
      </c>
      <c r="H38" s="145">
        <f t="shared" si="1"/>
        <v>250000</v>
      </c>
      <c r="I38" s="145">
        <v>675000</v>
      </c>
      <c r="J38" s="224">
        <v>616141</v>
      </c>
    </row>
    <row r="39" spans="1:10" ht="15" customHeight="1">
      <c r="A39" s="24"/>
      <c r="B39" s="28" t="s">
        <v>140</v>
      </c>
      <c r="C39" s="28"/>
      <c r="D39" s="28"/>
      <c r="E39" s="28"/>
      <c r="F39" s="145">
        <v>0</v>
      </c>
      <c r="G39" s="145">
        <v>0</v>
      </c>
      <c r="H39" s="145">
        <f t="shared" si="1"/>
        <v>0</v>
      </c>
      <c r="I39" s="145">
        <v>0</v>
      </c>
      <c r="J39" s="224">
        <v>0</v>
      </c>
    </row>
    <row r="40" spans="1:10" ht="15" customHeight="1">
      <c r="A40" s="24"/>
      <c r="B40" s="28" t="s">
        <v>12</v>
      </c>
      <c r="C40" s="28"/>
      <c r="D40" s="28"/>
      <c r="E40" s="28"/>
      <c r="F40" s="145">
        <v>0</v>
      </c>
      <c r="G40" s="145">
        <v>588000</v>
      </c>
      <c r="H40" s="145">
        <f t="shared" si="1"/>
        <v>588000</v>
      </c>
      <c r="I40" s="145">
        <v>375000</v>
      </c>
      <c r="J40" s="224">
        <v>390905</v>
      </c>
    </row>
    <row r="41" spans="1:10" ht="15" customHeight="1">
      <c r="A41" s="24"/>
      <c r="B41" s="28" t="s">
        <v>141</v>
      </c>
      <c r="C41" s="28"/>
      <c r="D41" s="28"/>
      <c r="E41" s="28"/>
      <c r="F41" s="145">
        <v>0</v>
      </c>
      <c r="G41" s="145">
        <v>50000</v>
      </c>
      <c r="H41" s="145">
        <f t="shared" si="1"/>
        <v>50000</v>
      </c>
      <c r="I41" s="145">
        <v>5000</v>
      </c>
      <c r="J41" s="224">
        <v>0</v>
      </c>
    </row>
    <row r="42" spans="1:10" ht="15" customHeight="1">
      <c r="A42" s="24"/>
      <c r="B42" s="28" t="s">
        <v>142</v>
      </c>
      <c r="C42" s="28"/>
      <c r="D42" s="28"/>
      <c r="E42" s="28"/>
      <c r="F42" s="145">
        <v>0</v>
      </c>
      <c r="G42" s="145">
        <v>100000</v>
      </c>
      <c r="H42" s="145">
        <f t="shared" si="1"/>
        <v>100000</v>
      </c>
      <c r="I42" s="145">
        <v>105000</v>
      </c>
      <c r="J42" s="224">
        <v>423848</v>
      </c>
    </row>
    <row r="43" spans="1:10" ht="15" customHeight="1">
      <c r="A43" s="24"/>
      <c r="B43" s="28" t="s">
        <v>143</v>
      </c>
      <c r="C43" s="28"/>
      <c r="D43" s="28"/>
      <c r="E43" s="28"/>
      <c r="F43" s="145">
        <v>0</v>
      </c>
      <c r="G43" s="145">
        <v>0</v>
      </c>
      <c r="H43" s="145">
        <f t="shared" si="1"/>
        <v>0</v>
      </c>
      <c r="I43" s="145">
        <v>0</v>
      </c>
      <c r="J43" s="224">
        <v>0</v>
      </c>
    </row>
    <row r="44" spans="1:10" ht="15" customHeight="1">
      <c r="A44" s="24"/>
      <c r="B44" s="28" t="s">
        <v>144</v>
      </c>
      <c r="C44" s="28"/>
      <c r="D44" s="28"/>
      <c r="E44" s="28"/>
      <c r="F44" s="145">
        <v>0</v>
      </c>
      <c r="G44" s="145">
        <v>200000</v>
      </c>
      <c r="H44" s="145">
        <f t="shared" si="1"/>
        <v>200000</v>
      </c>
      <c r="I44" s="145">
        <v>100000</v>
      </c>
      <c r="J44" s="224">
        <v>25000</v>
      </c>
    </row>
    <row r="45" spans="1:10" ht="15" customHeight="1">
      <c r="A45" s="24"/>
      <c r="B45" s="28" t="s">
        <v>2</v>
      </c>
      <c r="C45" s="28"/>
      <c r="D45" s="28"/>
      <c r="E45" s="28"/>
      <c r="F45" s="145">
        <v>0</v>
      </c>
      <c r="G45" s="145">
        <v>4014000</v>
      </c>
      <c r="H45" s="145">
        <f t="shared" si="1"/>
        <v>4014000</v>
      </c>
      <c r="I45" s="145">
        <v>0</v>
      </c>
      <c r="J45" s="224">
        <v>1400071</v>
      </c>
    </row>
    <row r="46" spans="1:10" ht="15" customHeight="1">
      <c r="A46" s="220" t="s">
        <v>224</v>
      </c>
      <c r="B46" s="221"/>
      <c r="C46" s="221"/>
      <c r="D46" s="221"/>
      <c r="E46" s="221"/>
      <c r="F46" s="27"/>
      <c r="G46" s="145"/>
      <c r="H46" s="145"/>
      <c r="I46" s="145"/>
      <c r="J46" s="224"/>
    </row>
    <row r="47" spans="1:10" ht="15" customHeight="1">
      <c r="A47" s="24"/>
      <c r="B47" s="28" t="s">
        <v>13</v>
      </c>
      <c r="C47" s="28"/>
      <c r="D47" s="28"/>
      <c r="E47" s="28"/>
      <c r="F47" s="145">
        <v>10000</v>
      </c>
      <c r="G47" s="145">
        <v>0</v>
      </c>
      <c r="H47" s="145">
        <f t="shared" si="1"/>
        <v>10000</v>
      </c>
      <c r="I47" s="145">
        <v>10000</v>
      </c>
      <c r="J47" s="224">
        <v>0</v>
      </c>
    </row>
    <row r="48" spans="1:10" ht="15" customHeight="1">
      <c r="A48" s="24"/>
      <c r="B48" s="28" t="s">
        <v>2</v>
      </c>
      <c r="C48" s="28"/>
      <c r="D48" s="28"/>
      <c r="E48" s="28"/>
      <c r="F48" s="145">
        <v>100000</v>
      </c>
      <c r="G48" s="145">
        <v>0</v>
      </c>
      <c r="H48" s="145">
        <f t="shared" si="1"/>
        <v>100000</v>
      </c>
      <c r="I48" s="145">
        <v>25000</v>
      </c>
      <c r="J48" s="224">
        <v>1951536</v>
      </c>
    </row>
    <row r="49" spans="1:10" ht="15" customHeight="1">
      <c r="A49" s="220" t="s">
        <v>225</v>
      </c>
      <c r="B49" s="221"/>
      <c r="C49" s="221"/>
      <c r="D49" s="221"/>
      <c r="E49" s="221"/>
      <c r="F49" s="27"/>
      <c r="G49" s="145"/>
      <c r="H49" s="145">
        <f t="shared" si="1"/>
        <v>0</v>
      </c>
      <c r="I49" s="145"/>
      <c r="J49" s="224"/>
    </row>
    <row r="50" spans="1:10" ht="15" customHeight="1">
      <c r="A50" s="24"/>
      <c r="B50" s="28" t="s">
        <v>42</v>
      </c>
      <c r="C50" s="28"/>
      <c r="D50" s="28"/>
      <c r="E50" s="28"/>
      <c r="F50" s="145">
        <v>0</v>
      </c>
      <c r="G50" s="145">
        <v>0</v>
      </c>
      <c r="H50" s="145">
        <f t="shared" si="1"/>
        <v>0</v>
      </c>
      <c r="I50" s="145">
        <v>0</v>
      </c>
      <c r="J50" s="224">
        <v>0</v>
      </c>
    </row>
    <row r="51" spans="1:10" ht="15" customHeight="1">
      <c r="A51" s="24"/>
      <c r="B51" s="28" t="s">
        <v>43</v>
      </c>
      <c r="C51" s="28"/>
      <c r="D51" s="28"/>
      <c r="E51" s="28"/>
      <c r="F51" s="145">
        <v>34632</v>
      </c>
      <c r="G51" s="145">
        <v>0</v>
      </c>
      <c r="H51" s="145">
        <f t="shared" si="1"/>
        <v>34632</v>
      </c>
      <c r="I51" s="145">
        <v>219225</v>
      </c>
      <c r="J51" s="224">
        <v>233075</v>
      </c>
    </row>
    <row r="52" spans="1:10" ht="15" customHeight="1" thickBot="1">
      <c r="A52" s="60" t="s">
        <v>67</v>
      </c>
      <c r="B52" s="61"/>
      <c r="C52" s="61"/>
      <c r="D52" s="61"/>
      <c r="E52" s="61"/>
      <c r="F52" s="20">
        <f>SUM(F28:F51)</f>
        <v>601632</v>
      </c>
      <c r="G52" s="20">
        <f>SUM(G28:G51)</f>
        <v>10950500</v>
      </c>
      <c r="H52" s="20">
        <f>SUM(H28:H51)</f>
        <v>11552132</v>
      </c>
      <c r="I52" s="20">
        <f>SUM(I28:I51)</f>
        <v>9482727</v>
      </c>
      <c r="J52" s="229">
        <f>SUM(J28:J51)</f>
        <v>12518326</v>
      </c>
    </row>
    <row r="53" spans="1:10" ht="28.5" customHeight="1" thickTop="1">
      <c r="A53" s="12"/>
      <c r="B53" s="3"/>
      <c r="C53" s="3"/>
      <c r="D53" s="3"/>
      <c r="E53" s="3"/>
      <c r="F53" s="4"/>
      <c r="G53" s="3"/>
      <c r="H53" s="3"/>
      <c r="I53" s="3"/>
      <c r="J53" s="13"/>
    </row>
    <row r="54" spans="1:10" ht="28.5" customHeight="1">
      <c r="A54" s="12"/>
      <c r="B54" s="19"/>
      <c r="C54" s="19"/>
      <c r="D54" s="19"/>
      <c r="E54" s="19"/>
      <c r="F54" s="50"/>
      <c r="G54" s="50"/>
      <c r="H54" s="50"/>
      <c r="I54" s="50"/>
      <c r="J54" s="51"/>
    </row>
    <row r="55" spans="1:10" ht="15" customHeight="1">
      <c r="A55" s="52"/>
      <c r="B55" s="53"/>
      <c r="C55" s="53"/>
      <c r="D55" s="53"/>
      <c r="E55" s="53" t="s">
        <v>170</v>
      </c>
      <c r="F55" s="53"/>
      <c r="G55" s="53"/>
      <c r="H55" s="55" t="s">
        <v>170</v>
      </c>
      <c r="I55" s="55"/>
      <c r="J55" s="56"/>
    </row>
    <row r="56" spans="1:10" ht="15" customHeight="1">
      <c r="A56" s="65" t="s">
        <v>214</v>
      </c>
      <c r="B56" s="66"/>
      <c r="C56" s="66"/>
      <c r="D56" s="66"/>
      <c r="E56" s="57" t="s">
        <v>168</v>
      </c>
      <c r="F56" s="57"/>
      <c r="G56" s="57"/>
      <c r="H56" s="58" t="s">
        <v>169</v>
      </c>
      <c r="I56" s="58"/>
      <c r="J56" s="59"/>
    </row>
  </sheetData>
  <sheetProtection/>
  <mergeCells count="25">
    <mergeCell ref="H56:J56"/>
    <mergeCell ref="A49:E49"/>
    <mergeCell ref="A52:E52"/>
    <mergeCell ref="F54:H54"/>
    <mergeCell ref="I54:J54"/>
    <mergeCell ref="A55:D55"/>
    <mergeCell ref="E55:G55"/>
    <mergeCell ref="H55:J55"/>
    <mergeCell ref="A11:E11"/>
    <mergeCell ref="A25:E25"/>
    <mergeCell ref="A26:E26"/>
    <mergeCell ref="A27:E27"/>
    <mergeCell ref="A36:E36"/>
    <mergeCell ref="A56:D56"/>
    <mergeCell ref="E56:G56"/>
    <mergeCell ref="A1:J1"/>
    <mergeCell ref="A2:J2"/>
    <mergeCell ref="A3:J3"/>
    <mergeCell ref="A46:E46"/>
    <mergeCell ref="A4:E5"/>
    <mergeCell ref="F4:H4"/>
    <mergeCell ref="I4:I5"/>
    <mergeCell ref="J4:J5"/>
    <mergeCell ref="A6:E6"/>
    <mergeCell ref="A7:E7"/>
  </mergeCells>
  <printOptions horizontalCentered="1"/>
  <pageMargins left="0.5" right="0.25" top="0.5" bottom="0.25" header="0" footer="0"/>
  <pageSetup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03"/>
  <sheetViews>
    <sheetView zoomScale="130" zoomScaleNormal="130" zoomScalePageLayoutView="0" workbookViewId="0" topLeftCell="A1">
      <selection activeCell="B4" sqref="B4:G4"/>
    </sheetView>
  </sheetViews>
  <sheetFormatPr defaultColWidth="9.140625" defaultRowHeight="12.75"/>
  <cols>
    <col min="1" max="1" width="7.140625" style="78" customWidth="1"/>
    <col min="2" max="2" width="4.28125" style="78" customWidth="1"/>
    <col min="3" max="3" width="8.57421875" style="78" customWidth="1"/>
    <col min="4" max="4" width="20.00390625" style="76" customWidth="1"/>
    <col min="5" max="5" width="27.140625" style="78" customWidth="1"/>
    <col min="6" max="7" width="14.28125" style="78" customWidth="1"/>
    <col min="8" max="8" width="7.140625" style="78" customWidth="1"/>
    <col min="9" max="9" width="14.00390625" style="78" bestFit="1" customWidth="1"/>
    <col min="10" max="10" width="17.7109375" style="78" customWidth="1"/>
    <col min="11" max="11" width="9.140625" style="78" customWidth="1"/>
    <col min="12" max="12" width="9.7109375" style="78" bestFit="1" customWidth="1"/>
    <col min="13" max="16384" width="9.140625" style="78" customWidth="1"/>
  </cols>
  <sheetData>
    <row r="2" spans="2:7" ht="19.5">
      <c r="B2" s="230">
        <v>1</v>
      </c>
      <c r="C2" s="230"/>
      <c r="D2" s="230"/>
      <c r="E2" s="230"/>
      <c r="F2" s="230"/>
      <c r="G2" s="230"/>
    </row>
    <row r="3" spans="2:7" ht="19.5">
      <c r="B3" s="231" t="s">
        <v>135</v>
      </c>
      <c r="C3" s="231"/>
      <c r="D3" s="231"/>
      <c r="E3" s="231"/>
      <c r="F3" s="231"/>
      <c r="G3" s="231"/>
    </row>
    <row r="4" spans="2:7" ht="16.5">
      <c r="B4" s="261" t="s">
        <v>348</v>
      </c>
      <c r="C4" s="261"/>
      <c r="D4" s="261"/>
      <c r="E4" s="261"/>
      <c r="F4" s="261"/>
      <c r="G4" s="261"/>
    </row>
    <row r="5" spans="2:7" ht="16.5">
      <c r="B5" s="76"/>
      <c r="C5" s="76"/>
      <c r="D5" s="232"/>
      <c r="E5" s="232"/>
      <c r="F5" s="232"/>
      <c r="G5" s="232"/>
    </row>
    <row r="6" spans="2:7" ht="16.5">
      <c r="B6" s="233" t="s">
        <v>127</v>
      </c>
      <c r="C6" s="234"/>
      <c r="D6" s="234"/>
      <c r="E6" s="234"/>
      <c r="F6" s="235"/>
      <c r="G6" s="236" t="s">
        <v>14</v>
      </c>
    </row>
    <row r="7" spans="2:7" ht="16.5">
      <c r="B7" s="14"/>
      <c r="C7" s="15"/>
      <c r="D7" s="15"/>
      <c r="E7" s="15"/>
      <c r="F7" s="15"/>
      <c r="G7" s="16"/>
    </row>
    <row r="8" spans="2:7" ht="17.25" thickBot="1">
      <c r="B8" s="237" t="s">
        <v>344</v>
      </c>
      <c r="C8" s="238"/>
      <c r="D8" s="238"/>
      <c r="E8" s="238"/>
      <c r="F8" s="238"/>
      <c r="G8" s="239">
        <v>1</v>
      </c>
    </row>
    <row r="9" spans="2:7" ht="17.25" thickTop="1">
      <c r="B9" s="240"/>
      <c r="C9" s="215"/>
      <c r="D9" s="215"/>
      <c r="E9" s="215"/>
      <c r="F9" s="215"/>
      <c r="G9" s="241"/>
    </row>
    <row r="10" spans="2:7" ht="16.5">
      <c r="B10" s="237" t="s">
        <v>128</v>
      </c>
      <c r="C10" s="238"/>
      <c r="D10" s="238"/>
      <c r="E10" s="238"/>
      <c r="F10" s="238"/>
      <c r="G10" s="241"/>
    </row>
    <row r="11" spans="2:7" ht="16.5">
      <c r="B11" s="24"/>
      <c r="C11" s="238" t="s">
        <v>244</v>
      </c>
      <c r="E11" s="242"/>
      <c r="F11" s="242"/>
      <c r="G11" s="241"/>
    </row>
    <row r="12" spans="2:7" ht="16.5">
      <c r="B12" s="243"/>
      <c r="C12" s="238"/>
      <c r="D12" s="191" t="s">
        <v>130</v>
      </c>
      <c r="E12" s="191" t="s">
        <v>129</v>
      </c>
      <c r="F12" s="191" t="s">
        <v>133</v>
      </c>
      <c r="G12" s="244"/>
    </row>
    <row r="13" spans="2:7" ht="16.5">
      <c r="B13" s="243"/>
      <c r="C13" s="238"/>
      <c r="D13" s="161"/>
      <c r="E13" s="161"/>
      <c r="F13" s="200">
        <v>0</v>
      </c>
      <c r="G13" s="244">
        <v>0</v>
      </c>
    </row>
    <row r="14" spans="2:7" ht="16.5">
      <c r="B14" s="243"/>
      <c r="C14" s="238"/>
      <c r="D14" s="161"/>
      <c r="E14" s="161"/>
      <c r="F14" s="200">
        <v>0</v>
      </c>
      <c r="G14" s="244"/>
    </row>
    <row r="15" spans="2:7" ht="17.25" thickBot="1">
      <c r="B15" s="243"/>
      <c r="C15" s="238"/>
      <c r="D15" s="215" t="s">
        <v>5</v>
      </c>
      <c r="E15" s="215"/>
      <c r="F15" s="245">
        <f>SUM(F13:F14)</f>
        <v>0</v>
      </c>
      <c r="G15" s="246">
        <f>F15</f>
        <v>0</v>
      </c>
    </row>
    <row r="16" spans="2:7" ht="17.25" thickTop="1">
      <c r="B16" s="243"/>
      <c r="C16" s="238"/>
      <c r="D16" s="161"/>
      <c r="E16" s="161"/>
      <c r="F16" s="32"/>
      <c r="G16" s="247"/>
    </row>
    <row r="17" spans="2:7" ht="16.5">
      <c r="B17" s="24"/>
      <c r="C17" s="238" t="s">
        <v>245</v>
      </c>
      <c r="D17" s="238"/>
      <c r="E17" s="238"/>
      <c r="F17" s="238"/>
      <c r="G17" s="248"/>
    </row>
    <row r="18" spans="2:7" ht="16.5">
      <c r="B18" s="249"/>
      <c r="C18" s="161"/>
      <c r="D18" s="191" t="s">
        <v>131</v>
      </c>
      <c r="E18" s="191" t="s">
        <v>132</v>
      </c>
      <c r="F18" s="191" t="s">
        <v>133</v>
      </c>
      <c r="G18" s="250"/>
    </row>
    <row r="19" spans="2:7" ht="16.5">
      <c r="B19" s="249"/>
      <c r="C19" s="161"/>
      <c r="D19" s="161"/>
      <c r="E19" s="161"/>
      <c r="F19" s="200">
        <v>0</v>
      </c>
      <c r="G19" s="250"/>
    </row>
    <row r="20" spans="2:7" ht="16.5">
      <c r="B20" s="249"/>
      <c r="C20" s="161"/>
      <c r="D20" s="161"/>
      <c r="E20" s="161"/>
      <c r="F20" s="200">
        <v>0</v>
      </c>
      <c r="G20" s="250"/>
    </row>
    <row r="21" spans="2:7" ht="17.25" thickBot="1">
      <c r="B21" s="249"/>
      <c r="C21" s="161"/>
      <c r="D21" s="215" t="s">
        <v>5</v>
      </c>
      <c r="E21" s="215"/>
      <c r="F21" s="251">
        <f>SUM(F19:F20)</f>
        <v>0</v>
      </c>
      <c r="G21" s="252">
        <f>F21</f>
        <v>0</v>
      </c>
    </row>
    <row r="22" spans="2:7" ht="17.25" thickTop="1">
      <c r="B22" s="249"/>
      <c r="C22" s="161"/>
      <c r="D22" s="161"/>
      <c r="E22" s="161"/>
      <c r="F22" s="253"/>
      <c r="G22" s="254"/>
    </row>
    <row r="23" spans="2:7" ht="17.25" thickBot="1">
      <c r="B23" s="24"/>
      <c r="C23" s="238" t="s">
        <v>243</v>
      </c>
      <c r="D23" s="238"/>
      <c r="E23" s="238"/>
      <c r="F23" s="238"/>
      <c r="G23" s="252">
        <v>0</v>
      </c>
    </row>
    <row r="24" spans="2:7" ht="17.25" thickTop="1">
      <c r="B24" s="249"/>
      <c r="C24" s="161"/>
      <c r="E24" s="161"/>
      <c r="F24" s="238"/>
      <c r="G24" s="250"/>
    </row>
    <row r="25" spans="2:7" ht="17.25" thickBot="1">
      <c r="B25" s="255" t="s">
        <v>5</v>
      </c>
      <c r="C25" s="214"/>
      <c r="D25" s="214"/>
      <c r="E25" s="214"/>
      <c r="F25" s="214"/>
      <c r="G25" s="256">
        <f>G15+G21+G23</f>
        <v>0</v>
      </c>
    </row>
    <row r="26" spans="2:7" ht="17.25" thickTop="1">
      <c r="B26" s="249"/>
      <c r="C26" s="161"/>
      <c r="D26" s="161"/>
      <c r="E26" s="161"/>
      <c r="F26" s="161"/>
      <c r="G26" s="254"/>
    </row>
    <row r="27" spans="2:7" ht="16.5">
      <c r="B27" s="237" t="s">
        <v>134</v>
      </c>
      <c r="C27" s="238"/>
      <c r="D27" s="238"/>
      <c r="E27" s="238"/>
      <c r="F27" s="238"/>
      <c r="G27" s="250"/>
    </row>
    <row r="28" spans="2:7" ht="16.5">
      <c r="B28" s="24"/>
      <c r="C28" s="238" t="s">
        <v>242</v>
      </c>
      <c r="D28" s="238"/>
      <c r="E28" s="238"/>
      <c r="F28" s="238"/>
      <c r="G28" s="248"/>
    </row>
    <row r="29" spans="2:7" ht="16.5">
      <c r="B29" s="249"/>
      <c r="C29" s="161"/>
      <c r="D29" s="191" t="s">
        <v>131</v>
      </c>
      <c r="E29" s="191" t="s">
        <v>240</v>
      </c>
      <c r="F29" s="191" t="s">
        <v>133</v>
      </c>
      <c r="G29" s="250"/>
    </row>
    <row r="30" spans="2:7" ht="16.5">
      <c r="B30" s="249"/>
      <c r="C30" s="161"/>
      <c r="D30" s="161"/>
      <c r="E30" s="161"/>
      <c r="F30" s="200">
        <v>0</v>
      </c>
      <c r="G30" s="250"/>
    </row>
    <row r="31" spans="2:7" ht="16.5">
      <c r="B31" s="249"/>
      <c r="C31" s="161"/>
      <c r="D31" s="161"/>
      <c r="E31" s="161"/>
      <c r="F31" s="200">
        <v>0</v>
      </c>
      <c r="G31" s="250"/>
    </row>
    <row r="32" spans="2:7" ht="17.25" thickBot="1">
      <c r="B32" s="249"/>
      <c r="C32" s="161"/>
      <c r="D32" s="215" t="s">
        <v>5</v>
      </c>
      <c r="E32" s="215"/>
      <c r="F32" s="251">
        <f>SUM(F30:F31)</f>
        <v>0</v>
      </c>
      <c r="G32" s="252">
        <f>F32</f>
        <v>0</v>
      </c>
    </row>
    <row r="33" spans="2:7" ht="17.25" thickTop="1">
      <c r="B33" s="249"/>
      <c r="C33" s="161"/>
      <c r="D33" s="161"/>
      <c r="E33" s="161"/>
      <c r="F33" s="253"/>
      <c r="G33" s="254"/>
    </row>
    <row r="34" spans="2:7" ht="17.25" thickBot="1">
      <c r="B34" s="24"/>
      <c r="C34" s="238" t="s">
        <v>241</v>
      </c>
      <c r="D34" s="238"/>
      <c r="E34" s="238"/>
      <c r="F34" s="238"/>
      <c r="G34" s="252">
        <v>0</v>
      </c>
    </row>
    <row r="35" spans="2:7" ht="17.25" thickTop="1">
      <c r="B35" s="249"/>
      <c r="C35" s="161"/>
      <c r="D35" s="161"/>
      <c r="E35" s="161"/>
      <c r="F35" s="161"/>
      <c r="G35" s="250"/>
    </row>
    <row r="36" spans="2:7" ht="17.25" thickBot="1">
      <c r="B36" s="255" t="s">
        <v>5</v>
      </c>
      <c r="C36" s="214"/>
      <c r="D36" s="214"/>
      <c r="E36" s="214"/>
      <c r="F36" s="214"/>
      <c r="G36" s="256">
        <f>G32+G34</f>
        <v>0</v>
      </c>
    </row>
    <row r="37" spans="2:7" ht="17.25" thickTop="1">
      <c r="B37" s="249"/>
      <c r="C37" s="161"/>
      <c r="D37" s="161"/>
      <c r="E37" s="161"/>
      <c r="F37" s="161"/>
      <c r="G37" s="250"/>
    </row>
    <row r="38" spans="2:7" ht="17.25" thickBot="1">
      <c r="B38" s="237" t="s">
        <v>345</v>
      </c>
      <c r="C38" s="238"/>
      <c r="D38" s="238"/>
      <c r="E38" s="238"/>
      <c r="F38" s="238"/>
      <c r="G38" s="256">
        <f>G8-G25+G36</f>
        <v>1</v>
      </c>
    </row>
    <row r="39" spans="2:7" ht="17.25" thickTop="1">
      <c r="B39" s="249"/>
      <c r="C39" s="161"/>
      <c r="D39" s="161"/>
      <c r="E39" s="161"/>
      <c r="F39" s="161"/>
      <c r="G39" s="250"/>
    </row>
    <row r="40" spans="2:7" ht="17.25" thickBot="1">
      <c r="B40" s="237" t="s">
        <v>346</v>
      </c>
      <c r="C40" s="238"/>
      <c r="D40" s="238"/>
      <c r="E40" s="238"/>
      <c r="F40" s="238"/>
      <c r="G40" s="239">
        <v>1</v>
      </c>
    </row>
    <row r="41" spans="2:7" ht="17.25" thickTop="1">
      <c r="B41" s="257"/>
      <c r="C41" s="258"/>
      <c r="D41" s="258"/>
      <c r="E41" s="258"/>
      <c r="F41" s="258"/>
      <c r="G41" s="259"/>
    </row>
    <row r="42" spans="2:8" ht="16.5">
      <c r="B42" s="153"/>
      <c r="C42" s="153"/>
      <c r="D42" s="153"/>
      <c r="E42" s="153"/>
      <c r="F42" s="153"/>
      <c r="G42" s="194"/>
      <c r="H42" s="76"/>
    </row>
    <row r="43" spans="2:8" ht="16.5">
      <c r="B43" s="153"/>
      <c r="C43" s="153"/>
      <c r="D43" s="153"/>
      <c r="E43" s="153"/>
      <c r="F43" s="153"/>
      <c r="G43" s="194"/>
      <c r="H43" s="76"/>
    </row>
    <row r="44" spans="2:8" ht="16.5">
      <c r="B44" s="76"/>
      <c r="C44" s="76"/>
      <c r="D44" s="260"/>
      <c r="E44" s="260"/>
      <c r="F44" s="260"/>
      <c r="G44" s="260"/>
      <c r="H44" s="76"/>
    </row>
    <row r="45" spans="2:8" ht="16.5">
      <c r="B45" s="76"/>
      <c r="C45" s="76"/>
      <c r="E45" s="76"/>
      <c r="F45" s="215" t="s">
        <v>167</v>
      </c>
      <c r="G45" s="215"/>
      <c r="H45" s="76"/>
    </row>
    <row r="46" spans="2:8" ht="16.5">
      <c r="B46" s="76"/>
      <c r="C46" s="76"/>
      <c r="E46" s="76"/>
      <c r="F46" s="215" t="s">
        <v>249</v>
      </c>
      <c r="G46" s="215"/>
      <c r="H46" s="76"/>
    </row>
    <row r="47" spans="2:8" ht="16.5">
      <c r="B47" s="76"/>
      <c r="C47" s="76"/>
      <c r="E47" s="76"/>
      <c r="F47" s="215" t="s">
        <v>347</v>
      </c>
      <c r="G47" s="215"/>
      <c r="H47" s="76"/>
    </row>
    <row r="48" spans="2:8" ht="16.5">
      <c r="B48" s="76"/>
      <c r="C48" s="76"/>
      <c r="E48" s="76"/>
      <c r="F48" s="76"/>
      <c r="G48" s="76"/>
      <c r="H48" s="76"/>
    </row>
    <row r="54" spans="2:7" ht="19.5">
      <c r="B54" s="230" t="s">
        <v>247</v>
      </c>
      <c r="C54" s="230"/>
      <c r="D54" s="230"/>
      <c r="E54" s="230"/>
      <c r="F54" s="230"/>
      <c r="G54" s="230"/>
    </row>
    <row r="55" spans="2:7" ht="19.5">
      <c r="B55" s="231" t="s">
        <v>135</v>
      </c>
      <c r="C55" s="231"/>
      <c r="D55" s="231"/>
      <c r="E55" s="231"/>
      <c r="F55" s="231"/>
      <c r="G55" s="231"/>
    </row>
    <row r="56" spans="2:7" ht="16.5">
      <c r="B56" s="261" t="s">
        <v>248</v>
      </c>
      <c r="C56" s="261"/>
      <c r="D56" s="261"/>
      <c r="E56" s="261"/>
      <c r="F56" s="261"/>
      <c r="G56" s="261"/>
    </row>
    <row r="57" spans="2:7" ht="16.5">
      <c r="B57" s="76"/>
      <c r="C57" s="76"/>
      <c r="D57" s="232"/>
      <c r="E57" s="232"/>
      <c r="F57" s="232"/>
      <c r="G57" s="232"/>
    </row>
    <row r="58" spans="2:7" ht="16.5">
      <c r="B58" s="233" t="s">
        <v>127</v>
      </c>
      <c r="C58" s="234"/>
      <c r="D58" s="234"/>
      <c r="E58" s="234"/>
      <c r="F58" s="235"/>
      <c r="G58" s="236" t="s">
        <v>14</v>
      </c>
    </row>
    <row r="59" spans="2:7" ht="16.5">
      <c r="B59" s="14"/>
      <c r="C59" s="15"/>
      <c r="D59" s="15"/>
      <c r="E59" s="15"/>
      <c r="F59" s="15"/>
      <c r="G59" s="16"/>
    </row>
    <row r="60" spans="2:7" ht="17.25" thickBot="1">
      <c r="B60" s="237" t="s">
        <v>251</v>
      </c>
      <c r="C60" s="238"/>
      <c r="D60" s="238"/>
      <c r="E60" s="238"/>
      <c r="F60" s="238"/>
      <c r="G60" s="239">
        <v>0</v>
      </c>
    </row>
    <row r="61" spans="2:7" ht="17.25" thickTop="1">
      <c r="B61" s="240"/>
      <c r="C61" s="215"/>
      <c r="D61" s="215"/>
      <c r="E61" s="215"/>
      <c r="F61" s="215"/>
      <c r="G61" s="241"/>
    </row>
    <row r="62" spans="2:7" ht="16.5">
      <c r="B62" s="237" t="s">
        <v>128</v>
      </c>
      <c r="C62" s="238"/>
      <c r="D62" s="238"/>
      <c r="E62" s="238"/>
      <c r="F62" s="238"/>
      <c r="G62" s="241"/>
    </row>
    <row r="63" spans="2:7" ht="16.5">
      <c r="B63" s="24"/>
      <c r="C63" s="238" t="s">
        <v>244</v>
      </c>
      <c r="E63" s="242"/>
      <c r="F63" s="242"/>
      <c r="G63" s="241"/>
    </row>
    <row r="64" spans="2:7" ht="16.5">
      <c r="B64" s="243"/>
      <c r="C64" s="238"/>
      <c r="D64" s="191" t="s">
        <v>130</v>
      </c>
      <c r="E64" s="191" t="s">
        <v>129</v>
      </c>
      <c r="F64" s="191" t="s">
        <v>133</v>
      </c>
      <c r="G64" s="244"/>
    </row>
    <row r="65" spans="2:7" ht="16.5">
      <c r="B65" s="243"/>
      <c r="C65" s="238"/>
      <c r="D65" s="161"/>
      <c r="E65" s="161"/>
      <c r="F65" s="200">
        <v>0</v>
      </c>
      <c r="G65" s="244"/>
    </row>
    <row r="66" spans="2:7" ht="16.5">
      <c r="B66" s="243"/>
      <c r="C66" s="238"/>
      <c r="D66" s="161"/>
      <c r="E66" s="161"/>
      <c r="F66" s="200">
        <v>0</v>
      </c>
      <c r="G66" s="244"/>
    </row>
    <row r="67" spans="2:7" ht="17.25" thickBot="1">
      <c r="B67" s="243"/>
      <c r="C67" s="238"/>
      <c r="D67" s="215" t="s">
        <v>5</v>
      </c>
      <c r="E67" s="215"/>
      <c r="F67" s="245">
        <f>SUM(F65:F66)</f>
        <v>0</v>
      </c>
      <c r="G67" s="246">
        <f>F67</f>
        <v>0</v>
      </c>
    </row>
    <row r="68" spans="2:7" ht="17.25" thickTop="1">
      <c r="B68" s="243"/>
      <c r="C68" s="238"/>
      <c r="D68" s="161"/>
      <c r="E68" s="161"/>
      <c r="F68" s="32"/>
      <c r="G68" s="247"/>
    </row>
    <row r="69" spans="2:7" ht="16.5">
      <c r="B69" s="24"/>
      <c r="C69" s="238" t="s">
        <v>245</v>
      </c>
      <c r="D69" s="238"/>
      <c r="E69" s="238"/>
      <c r="F69" s="238"/>
      <c r="G69" s="248"/>
    </row>
    <row r="70" spans="2:7" ht="16.5">
      <c r="B70" s="249"/>
      <c r="C70" s="161"/>
      <c r="D70" s="191" t="s">
        <v>131</v>
      </c>
      <c r="E70" s="191" t="s">
        <v>132</v>
      </c>
      <c r="F70" s="191" t="s">
        <v>133</v>
      </c>
      <c r="G70" s="250"/>
    </row>
    <row r="71" spans="2:7" ht="16.5">
      <c r="B71" s="249"/>
      <c r="C71" s="161"/>
      <c r="D71" s="161"/>
      <c r="E71" s="161"/>
      <c r="F71" s="200">
        <v>0</v>
      </c>
      <c r="G71" s="250"/>
    </row>
    <row r="72" spans="2:7" ht="16.5">
      <c r="B72" s="249"/>
      <c r="C72" s="161"/>
      <c r="D72" s="161"/>
      <c r="E72" s="161"/>
      <c r="F72" s="200">
        <v>0</v>
      </c>
      <c r="G72" s="250"/>
    </row>
    <row r="73" spans="2:7" ht="17.25" thickBot="1">
      <c r="B73" s="249"/>
      <c r="C73" s="161"/>
      <c r="D73" s="215" t="s">
        <v>5</v>
      </c>
      <c r="E73" s="215"/>
      <c r="F73" s="251">
        <f>SUM(F71:F72)</f>
        <v>0</v>
      </c>
      <c r="G73" s="252">
        <f>F73</f>
        <v>0</v>
      </c>
    </row>
    <row r="74" spans="2:7" ht="17.25" thickTop="1">
      <c r="B74" s="249"/>
      <c r="C74" s="161"/>
      <c r="D74" s="161"/>
      <c r="E74" s="161"/>
      <c r="F74" s="253"/>
      <c r="G74" s="254"/>
    </row>
    <row r="75" spans="2:7" ht="17.25" thickBot="1">
      <c r="B75" s="24"/>
      <c r="C75" s="238" t="s">
        <v>243</v>
      </c>
      <c r="D75" s="238"/>
      <c r="E75" s="238"/>
      <c r="F75" s="238"/>
      <c r="G75" s="252">
        <v>0</v>
      </c>
    </row>
    <row r="76" spans="2:7" ht="17.25" thickTop="1">
      <c r="B76" s="249"/>
      <c r="C76" s="161"/>
      <c r="E76" s="161"/>
      <c r="F76" s="238"/>
      <c r="G76" s="250"/>
    </row>
    <row r="77" spans="2:7" ht="17.25" thickBot="1">
      <c r="B77" s="255" t="s">
        <v>5</v>
      </c>
      <c r="C77" s="214"/>
      <c r="D77" s="214"/>
      <c r="E77" s="214"/>
      <c r="F77" s="214"/>
      <c r="G77" s="256">
        <f>G67+G73+G75</f>
        <v>0</v>
      </c>
    </row>
    <row r="78" spans="2:7" ht="17.25" thickTop="1">
      <c r="B78" s="249"/>
      <c r="C78" s="161"/>
      <c r="D78" s="161"/>
      <c r="E78" s="161"/>
      <c r="F78" s="161"/>
      <c r="G78" s="254"/>
    </row>
    <row r="79" spans="2:7" ht="16.5">
      <c r="B79" s="237" t="s">
        <v>134</v>
      </c>
      <c r="C79" s="238"/>
      <c r="D79" s="238"/>
      <c r="E79" s="238"/>
      <c r="F79" s="238"/>
      <c r="G79" s="250"/>
    </row>
    <row r="80" spans="2:7" ht="16.5">
      <c r="B80" s="24"/>
      <c r="C80" s="238" t="s">
        <v>242</v>
      </c>
      <c r="D80" s="238"/>
      <c r="E80" s="238"/>
      <c r="F80" s="238"/>
      <c r="G80" s="248"/>
    </row>
    <row r="81" spans="2:7" ht="16.5">
      <c r="B81" s="249"/>
      <c r="C81" s="161"/>
      <c r="D81" s="191" t="s">
        <v>131</v>
      </c>
      <c r="E81" s="191" t="s">
        <v>240</v>
      </c>
      <c r="F81" s="191" t="s">
        <v>133</v>
      </c>
      <c r="G81" s="250"/>
    </row>
    <row r="82" spans="2:7" ht="16.5">
      <c r="B82" s="249"/>
      <c r="C82" s="161"/>
      <c r="D82" s="161"/>
      <c r="E82" s="161"/>
      <c r="F82" s="200">
        <v>0</v>
      </c>
      <c r="G82" s="250"/>
    </row>
    <row r="83" spans="2:7" ht="16.5">
      <c r="B83" s="249"/>
      <c r="C83" s="161"/>
      <c r="D83" s="161"/>
      <c r="E83" s="161"/>
      <c r="F83" s="200">
        <v>0</v>
      </c>
      <c r="G83" s="250"/>
    </row>
    <row r="84" spans="2:7" ht="17.25" thickBot="1">
      <c r="B84" s="249"/>
      <c r="C84" s="161"/>
      <c r="D84" s="215" t="s">
        <v>5</v>
      </c>
      <c r="E84" s="215"/>
      <c r="F84" s="251">
        <f>SUM(F82:F83)</f>
        <v>0</v>
      </c>
      <c r="G84" s="252">
        <f>F84</f>
        <v>0</v>
      </c>
    </row>
    <row r="85" spans="2:7" ht="17.25" thickTop="1">
      <c r="B85" s="249"/>
      <c r="C85" s="161"/>
      <c r="D85" s="161"/>
      <c r="E85" s="161"/>
      <c r="F85" s="253"/>
      <c r="G85" s="254"/>
    </row>
    <row r="86" spans="2:7" ht="17.25" thickBot="1">
      <c r="B86" s="24"/>
      <c r="C86" s="238" t="s">
        <v>241</v>
      </c>
      <c r="D86" s="238"/>
      <c r="E86" s="238"/>
      <c r="F86" s="238"/>
      <c r="G86" s="252">
        <v>0</v>
      </c>
    </row>
    <row r="87" spans="2:7" ht="17.25" thickTop="1">
      <c r="B87" s="249"/>
      <c r="C87" s="161"/>
      <c r="D87" s="161"/>
      <c r="E87" s="161"/>
      <c r="F87" s="161"/>
      <c r="G87" s="250"/>
    </row>
    <row r="88" spans="2:7" ht="17.25" thickBot="1">
      <c r="B88" s="255" t="s">
        <v>5</v>
      </c>
      <c r="C88" s="214"/>
      <c r="D88" s="214"/>
      <c r="E88" s="214"/>
      <c r="F88" s="214"/>
      <c r="G88" s="256">
        <f>G84+G86</f>
        <v>0</v>
      </c>
    </row>
    <row r="89" spans="2:7" ht="17.25" thickTop="1">
      <c r="B89" s="249"/>
      <c r="C89" s="161"/>
      <c r="D89" s="161"/>
      <c r="E89" s="161"/>
      <c r="F89" s="161"/>
      <c r="G89" s="250"/>
    </row>
    <row r="90" spans="2:7" ht="17.25" thickBot="1">
      <c r="B90" s="237" t="s">
        <v>252</v>
      </c>
      <c r="C90" s="238"/>
      <c r="D90" s="238"/>
      <c r="E90" s="238"/>
      <c r="F90" s="238"/>
      <c r="G90" s="256">
        <f>G60-G77+G88</f>
        <v>0</v>
      </c>
    </row>
    <row r="91" spans="2:7" ht="17.25" thickTop="1">
      <c r="B91" s="249"/>
      <c r="C91" s="161"/>
      <c r="D91" s="161"/>
      <c r="E91" s="161"/>
      <c r="F91" s="161"/>
      <c r="G91" s="250"/>
    </row>
    <row r="92" spans="2:7" ht="17.25" thickBot="1">
      <c r="B92" s="237" t="s">
        <v>253</v>
      </c>
      <c r="C92" s="238"/>
      <c r="D92" s="238"/>
      <c r="E92" s="238"/>
      <c r="F92" s="238"/>
      <c r="G92" s="239">
        <v>0</v>
      </c>
    </row>
    <row r="93" spans="2:7" ht="17.25" thickTop="1">
      <c r="B93" s="257"/>
      <c r="C93" s="258"/>
      <c r="D93" s="258"/>
      <c r="E93" s="258"/>
      <c r="F93" s="258"/>
      <c r="G93" s="259"/>
    </row>
    <row r="94" spans="2:7" ht="16.5">
      <c r="B94" s="153"/>
      <c r="C94" s="153"/>
      <c r="D94" s="153"/>
      <c r="E94" s="153"/>
      <c r="F94" s="153"/>
      <c r="G94" s="194"/>
    </row>
    <row r="95" spans="2:7" ht="16.5">
      <c r="B95" s="153"/>
      <c r="C95" s="153"/>
      <c r="D95" s="153"/>
      <c r="E95" s="153"/>
      <c r="F95" s="153"/>
      <c r="G95" s="194"/>
    </row>
    <row r="96" spans="2:7" ht="16.5">
      <c r="B96" s="76"/>
      <c r="C96" s="76"/>
      <c r="D96" s="260"/>
      <c r="E96" s="260"/>
      <c r="F96" s="260"/>
      <c r="G96" s="260"/>
    </row>
    <row r="97" spans="2:7" ht="16.5">
      <c r="B97" s="76"/>
      <c r="C97" s="76"/>
      <c r="E97" s="76"/>
      <c r="F97" s="215" t="s">
        <v>167</v>
      </c>
      <c r="G97" s="215"/>
    </row>
    <row r="98" spans="2:7" ht="16.5">
      <c r="B98" s="76"/>
      <c r="C98" s="76"/>
      <c r="E98" s="76"/>
      <c r="F98" s="215" t="s">
        <v>249</v>
      </c>
      <c r="G98" s="215"/>
    </row>
    <row r="99" spans="2:7" ht="16.5">
      <c r="B99" s="76"/>
      <c r="C99" s="76"/>
      <c r="E99" s="76"/>
      <c r="F99" s="215" t="s">
        <v>250</v>
      </c>
      <c r="G99" s="215"/>
    </row>
    <row r="106" spans="2:7" ht="19.5">
      <c r="B106" s="230" t="s">
        <v>247</v>
      </c>
      <c r="C106" s="230"/>
      <c r="D106" s="230"/>
      <c r="E106" s="230"/>
      <c r="F106" s="230"/>
      <c r="G106" s="230"/>
    </row>
    <row r="107" spans="2:7" ht="19.5">
      <c r="B107" s="231" t="s">
        <v>135</v>
      </c>
      <c r="C107" s="231"/>
      <c r="D107" s="231"/>
      <c r="E107" s="231"/>
      <c r="F107" s="231"/>
      <c r="G107" s="231"/>
    </row>
    <row r="108" spans="2:7" ht="16.5">
      <c r="B108" s="261" t="s">
        <v>248</v>
      </c>
      <c r="C108" s="261"/>
      <c r="D108" s="261"/>
      <c r="E108" s="261"/>
      <c r="F108" s="261"/>
      <c r="G108" s="261"/>
    </row>
    <row r="109" spans="2:7" ht="16.5">
      <c r="B109" s="76"/>
      <c r="C109" s="76"/>
      <c r="D109" s="232"/>
      <c r="E109" s="232"/>
      <c r="F109" s="232"/>
      <c r="G109" s="232"/>
    </row>
    <row r="110" spans="2:7" ht="16.5">
      <c r="B110" s="233" t="s">
        <v>127</v>
      </c>
      <c r="C110" s="234"/>
      <c r="D110" s="234"/>
      <c r="E110" s="234"/>
      <c r="F110" s="235"/>
      <c r="G110" s="236" t="s">
        <v>14</v>
      </c>
    </row>
    <row r="111" spans="2:7" ht="16.5">
      <c r="B111" s="14"/>
      <c r="C111" s="15"/>
      <c r="D111" s="15"/>
      <c r="E111" s="15"/>
      <c r="F111" s="15"/>
      <c r="G111" s="16"/>
    </row>
    <row r="112" spans="2:7" ht="17.25" thickBot="1">
      <c r="B112" s="237" t="s">
        <v>251</v>
      </c>
      <c r="C112" s="238"/>
      <c r="D112" s="238"/>
      <c r="E112" s="238"/>
      <c r="F112" s="238"/>
      <c r="G112" s="239">
        <v>0</v>
      </c>
    </row>
    <row r="113" spans="2:7" ht="17.25" thickTop="1">
      <c r="B113" s="240"/>
      <c r="C113" s="215"/>
      <c r="D113" s="215"/>
      <c r="E113" s="215"/>
      <c r="F113" s="215"/>
      <c r="G113" s="241"/>
    </row>
    <row r="114" spans="2:7" ht="16.5">
      <c r="B114" s="237" t="s">
        <v>128</v>
      </c>
      <c r="C114" s="238"/>
      <c r="D114" s="238"/>
      <c r="E114" s="238"/>
      <c r="F114" s="238"/>
      <c r="G114" s="241"/>
    </row>
    <row r="115" spans="2:7" ht="16.5">
      <c r="B115" s="24"/>
      <c r="C115" s="238" t="s">
        <v>244</v>
      </c>
      <c r="E115" s="242"/>
      <c r="F115" s="242"/>
      <c r="G115" s="241"/>
    </row>
    <row r="116" spans="2:7" ht="16.5">
      <c r="B116" s="243"/>
      <c r="C116" s="238"/>
      <c r="D116" s="191" t="s">
        <v>130</v>
      </c>
      <c r="E116" s="191" t="s">
        <v>129</v>
      </c>
      <c r="F116" s="191" t="s">
        <v>133</v>
      </c>
      <c r="G116" s="244"/>
    </row>
    <row r="117" spans="2:7" ht="16.5">
      <c r="B117" s="243"/>
      <c r="C117" s="238"/>
      <c r="D117" s="161"/>
      <c r="E117" s="161"/>
      <c r="F117" s="200">
        <v>0</v>
      </c>
      <c r="G117" s="244"/>
    </row>
    <row r="118" spans="2:7" ht="16.5">
      <c r="B118" s="243"/>
      <c r="C118" s="238"/>
      <c r="D118" s="161"/>
      <c r="E118" s="161"/>
      <c r="F118" s="200">
        <v>0</v>
      </c>
      <c r="G118" s="244"/>
    </row>
    <row r="119" spans="2:7" ht="17.25" thickBot="1">
      <c r="B119" s="243"/>
      <c r="C119" s="238"/>
      <c r="D119" s="215" t="s">
        <v>5</v>
      </c>
      <c r="E119" s="215"/>
      <c r="F119" s="245">
        <f>SUM(F117:F118)</f>
        <v>0</v>
      </c>
      <c r="G119" s="246">
        <f>F119</f>
        <v>0</v>
      </c>
    </row>
    <row r="120" spans="2:7" ht="17.25" thickTop="1">
      <c r="B120" s="243"/>
      <c r="C120" s="238"/>
      <c r="D120" s="161"/>
      <c r="E120" s="161"/>
      <c r="F120" s="32"/>
      <c r="G120" s="247"/>
    </row>
    <row r="121" spans="2:7" ht="16.5">
      <c r="B121" s="24"/>
      <c r="C121" s="238" t="s">
        <v>245</v>
      </c>
      <c r="D121" s="238"/>
      <c r="E121" s="238"/>
      <c r="F121" s="238"/>
      <c r="G121" s="248"/>
    </row>
    <row r="122" spans="2:7" ht="16.5">
      <c r="B122" s="249"/>
      <c r="C122" s="161"/>
      <c r="D122" s="191" t="s">
        <v>131</v>
      </c>
      <c r="E122" s="191" t="s">
        <v>132</v>
      </c>
      <c r="F122" s="191" t="s">
        <v>133</v>
      </c>
      <c r="G122" s="250"/>
    </row>
    <row r="123" spans="2:7" ht="16.5">
      <c r="B123" s="249"/>
      <c r="C123" s="161"/>
      <c r="D123" s="161"/>
      <c r="E123" s="161"/>
      <c r="F123" s="200">
        <v>0</v>
      </c>
      <c r="G123" s="250"/>
    </row>
    <row r="124" spans="2:7" ht="16.5">
      <c r="B124" s="249"/>
      <c r="C124" s="161"/>
      <c r="D124" s="161"/>
      <c r="E124" s="161"/>
      <c r="F124" s="200">
        <v>0</v>
      </c>
      <c r="G124" s="250"/>
    </row>
    <row r="125" spans="2:7" ht="17.25" thickBot="1">
      <c r="B125" s="249"/>
      <c r="C125" s="161"/>
      <c r="D125" s="215" t="s">
        <v>5</v>
      </c>
      <c r="E125" s="215"/>
      <c r="F125" s="251">
        <f>SUM(F123:F124)</f>
        <v>0</v>
      </c>
      <c r="G125" s="252">
        <f>F125</f>
        <v>0</v>
      </c>
    </row>
    <row r="126" spans="2:7" ht="17.25" thickTop="1">
      <c r="B126" s="249"/>
      <c r="C126" s="161"/>
      <c r="D126" s="161"/>
      <c r="E126" s="161"/>
      <c r="F126" s="253"/>
      <c r="G126" s="254"/>
    </row>
    <row r="127" spans="2:7" ht="17.25" thickBot="1">
      <c r="B127" s="24"/>
      <c r="C127" s="238" t="s">
        <v>243</v>
      </c>
      <c r="D127" s="238"/>
      <c r="E127" s="238"/>
      <c r="F127" s="238"/>
      <c r="G127" s="252">
        <v>0</v>
      </c>
    </row>
    <row r="128" spans="2:7" ht="17.25" thickTop="1">
      <c r="B128" s="249"/>
      <c r="C128" s="161"/>
      <c r="E128" s="161"/>
      <c r="F128" s="238"/>
      <c r="G128" s="250"/>
    </row>
    <row r="129" spans="2:7" ht="17.25" thickBot="1">
      <c r="B129" s="255" t="s">
        <v>5</v>
      </c>
      <c r="C129" s="214"/>
      <c r="D129" s="214"/>
      <c r="E129" s="214"/>
      <c r="F129" s="214"/>
      <c r="G129" s="256">
        <f>G119+G125+G127</f>
        <v>0</v>
      </c>
    </row>
    <row r="130" spans="2:7" ht="17.25" thickTop="1">
      <c r="B130" s="249"/>
      <c r="C130" s="161"/>
      <c r="D130" s="161"/>
      <c r="E130" s="161"/>
      <c r="F130" s="161"/>
      <c r="G130" s="254"/>
    </row>
    <row r="131" spans="2:7" ht="16.5">
      <c r="B131" s="237" t="s">
        <v>134</v>
      </c>
      <c r="C131" s="238"/>
      <c r="D131" s="238"/>
      <c r="E131" s="238"/>
      <c r="F131" s="238"/>
      <c r="G131" s="250"/>
    </row>
    <row r="132" spans="2:7" ht="16.5">
      <c r="B132" s="24"/>
      <c r="C132" s="238" t="s">
        <v>242</v>
      </c>
      <c r="D132" s="238"/>
      <c r="E132" s="238"/>
      <c r="F132" s="238"/>
      <c r="G132" s="248"/>
    </row>
    <row r="133" spans="2:7" ht="16.5">
      <c r="B133" s="249"/>
      <c r="C133" s="161"/>
      <c r="D133" s="191" t="s">
        <v>131</v>
      </c>
      <c r="E133" s="191" t="s">
        <v>240</v>
      </c>
      <c r="F133" s="191" t="s">
        <v>133</v>
      </c>
      <c r="G133" s="250"/>
    </row>
    <row r="134" spans="2:7" ht="16.5">
      <c r="B134" s="249"/>
      <c r="C134" s="161"/>
      <c r="D134" s="161"/>
      <c r="E134" s="161"/>
      <c r="F134" s="200">
        <v>0</v>
      </c>
      <c r="G134" s="250"/>
    </row>
    <row r="135" spans="2:7" ht="16.5">
      <c r="B135" s="249"/>
      <c r="C135" s="161"/>
      <c r="D135" s="161"/>
      <c r="E135" s="161"/>
      <c r="F135" s="200">
        <v>0</v>
      </c>
      <c r="G135" s="250"/>
    </row>
    <row r="136" spans="2:7" ht="17.25" thickBot="1">
      <c r="B136" s="249"/>
      <c r="C136" s="161"/>
      <c r="D136" s="215" t="s">
        <v>5</v>
      </c>
      <c r="E136" s="215"/>
      <c r="F136" s="251">
        <f>SUM(F134:F135)</f>
        <v>0</v>
      </c>
      <c r="G136" s="252">
        <f>F136</f>
        <v>0</v>
      </c>
    </row>
    <row r="137" spans="2:7" ht="17.25" thickTop="1">
      <c r="B137" s="249"/>
      <c r="C137" s="161"/>
      <c r="D137" s="161"/>
      <c r="E137" s="161"/>
      <c r="F137" s="253"/>
      <c r="G137" s="254"/>
    </row>
    <row r="138" spans="2:7" ht="17.25" thickBot="1">
      <c r="B138" s="24"/>
      <c r="C138" s="238" t="s">
        <v>241</v>
      </c>
      <c r="D138" s="238"/>
      <c r="E138" s="238"/>
      <c r="F138" s="238"/>
      <c r="G138" s="252">
        <v>0</v>
      </c>
    </row>
    <row r="139" spans="2:7" ht="17.25" thickTop="1">
      <c r="B139" s="249"/>
      <c r="C139" s="161"/>
      <c r="D139" s="161"/>
      <c r="E139" s="161"/>
      <c r="F139" s="161"/>
      <c r="G139" s="250"/>
    </row>
    <row r="140" spans="2:7" ht="17.25" thickBot="1">
      <c r="B140" s="255" t="s">
        <v>5</v>
      </c>
      <c r="C140" s="214"/>
      <c r="D140" s="214"/>
      <c r="E140" s="214"/>
      <c r="F140" s="214"/>
      <c r="G140" s="256">
        <f>G136+G138</f>
        <v>0</v>
      </c>
    </row>
    <row r="141" spans="2:7" ht="17.25" thickTop="1">
      <c r="B141" s="249"/>
      <c r="C141" s="161"/>
      <c r="D141" s="161"/>
      <c r="E141" s="161"/>
      <c r="F141" s="161"/>
      <c r="G141" s="250"/>
    </row>
    <row r="142" spans="2:7" ht="17.25" thickBot="1">
      <c r="B142" s="237" t="s">
        <v>252</v>
      </c>
      <c r="C142" s="238"/>
      <c r="D142" s="238"/>
      <c r="E142" s="238"/>
      <c r="F142" s="238"/>
      <c r="G142" s="256">
        <f>G112-G129+G140</f>
        <v>0</v>
      </c>
    </row>
    <row r="143" spans="2:7" ht="17.25" thickTop="1">
      <c r="B143" s="249"/>
      <c r="C143" s="161"/>
      <c r="D143" s="161"/>
      <c r="E143" s="161"/>
      <c r="F143" s="161"/>
      <c r="G143" s="250"/>
    </row>
    <row r="144" spans="2:7" ht="17.25" thickBot="1">
      <c r="B144" s="237" t="s">
        <v>253</v>
      </c>
      <c r="C144" s="238"/>
      <c r="D144" s="238"/>
      <c r="E144" s="238"/>
      <c r="F144" s="238"/>
      <c r="G144" s="239">
        <v>0</v>
      </c>
    </row>
    <row r="145" spans="2:7" ht="17.25" thickTop="1">
      <c r="B145" s="257"/>
      <c r="C145" s="258"/>
      <c r="D145" s="258"/>
      <c r="E145" s="258"/>
      <c r="F145" s="258"/>
      <c r="G145" s="259"/>
    </row>
    <row r="146" spans="2:7" ht="16.5">
      <c r="B146" s="153"/>
      <c r="C146" s="153"/>
      <c r="D146" s="153"/>
      <c r="E146" s="153"/>
      <c r="F146" s="153"/>
      <c r="G146" s="194"/>
    </row>
    <row r="147" spans="2:7" ht="16.5">
      <c r="B147" s="153"/>
      <c r="C147" s="153"/>
      <c r="D147" s="153"/>
      <c r="E147" s="153"/>
      <c r="F147" s="153"/>
      <c r="G147" s="194"/>
    </row>
    <row r="148" spans="2:7" ht="16.5">
      <c r="B148" s="76"/>
      <c r="C148" s="76"/>
      <c r="D148" s="260"/>
      <c r="E148" s="260"/>
      <c r="F148" s="260"/>
      <c r="G148" s="260"/>
    </row>
    <row r="149" spans="2:7" ht="16.5">
      <c r="B149" s="76"/>
      <c r="C149" s="76"/>
      <c r="E149" s="76"/>
      <c r="F149" s="215" t="s">
        <v>167</v>
      </c>
      <c r="G149" s="215"/>
    </row>
    <row r="150" spans="2:7" ht="16.5">
      <c r="B150" s="76"/>
      <c r="C150" s="76"/>
      <c r="E150" s="76"/>
      <c r="F150" s="215" t="s">
        <v>249</v>
      </c>
      <c r="G150" s="215"/>
    </row>
    <row r="151" spans="2:7" ht="16.5">
      <c r="B151" s="76"/>
      <c r="C151" s="76"/>
      <c r="E151" s="76"/>
      <c r="F151" s="215" t="s">
        <v>250</v>
      </c>
      <c r="G151" s="215"/>
    </row>
    <row r="158" spans="2:7" ht="19.5">
      <c r="B158" s="230" t="s">
        <v>247</v>
      </c>
      <c r="C158" s="230"/>
      <c r="D158" s="230"/>
      <c r="E158" s="230"/>
      <c r="F158" s="230"/>
      <c r="G158" s="230"/>
    </row>
    <row r="159" spans="2:7" ht="19.5">
      <c r="B159" s="231" t="s">
        <v>135</v>
      </c>
      <c r="C159" s="231"/>
      <c r="D159" s="231"/>
      <c r="E159" s="231"/>
      <c r="F159" s="231"/>
      <c r="G159" s="231"/>
    </row>
    <row r="160" spans="2:7" ht="16.5">
      <c r="B160" s="261" t="s">
        <v>248</v>
      </c>
      <c r="C160" s="261"/>
      <c r="D160" s="261"/>
      <c r="E160" s="261"/>
      <c r="F160" s="261"/>
      <c r="G160" s="261"/>
    </row>
    <row r="161" spans="2:7" ht="16.5">
      <c r="B161" s="76"/>
      <c r="C161" s="76"/>
      <c r="D161" s="232"/>
      <c r="E161" s="232"/>
      <c r="F161" s="232"/>
      <c r="G161" s="232"/>
    </row>
    <row r="162" spans="2:7" ht="16.5">
      <c r="B162" s="233" t="s">
        <v>127</v>
      </c>
      <c r="C162" s="234"/>
      <c r="D162" s="234"/>
      <c r="E162" s="234"/>
      <c r="F162" s="235"/>
      <c r="G162" s="236" t="s">
        <v>14</v>
      </c>
    </row>
    <row r="163" spans="2:7" ht="16.5">
      <c r="B163" s="14"/>
      <c r="C163" s="15"/>
      <c r="D163" s="15"/>
      <c r="E163" s="15"/>
      <c r="F163" s="15"/>
      <c r="G163" s="16"/>
    </row>
    <row r="164" spans="2:7" ht="17.25" thickBot="1">
      <c r="B164" s="237" t="s">
        <v>251</v>
      </c>
      <c r="C164" s="238"/>
      <c r="D164" s="238"/>
      <c r="E164" s="238"/>
      <c r="F164" s="238"/>
      <c r="G164" s="239">
        <v>0</v>
      </c>
    </row>
    <row r="165" spans="2:7" ht="17.25" thickTop="1">
      <c r="B165" s="240"/>
      <c r="C165" s="215"/>
      <c r="D165" s="215"/>
      <c r="E165" s="215"/>
      <c r="F165" s="215"/>
      <c r="G165" s="241"/>
    </row>
    <row r="166" spans="2:7" ht="16.5">
      <c r="B166" s="237" t="s">
        <v>128</v>
      </c>
      <c r="C166" s="238"/>
      <c r="D166" s="238"/>
      <c r="E166" s="238"/>
      <c r="F166" s="238"/>
      <c r="G166" s="241"/>
    </row>
    <row r="167" spans="2:7" ht="16.5">
      <c r="B167" s="24"/>
      <c r="C167" s="238" t="s">
        <v>244</v>
      </c>
      <c r="E167" s="242"/>
      <c r="F167" s="242"/>
      <c r="G167" s="241"/>
    </row>
    <row r="168" spans="2:7" ht="16.5">
      <c r="B168" s="243"/>
      <c r="C168" s="238"/>
      <c r="D168" s="191" t="s">
        <v>130</v>
      </c>
      <c r="E168" s="191" t="s">
        <v>129</v>
      </c>
      <c r="F168" s="191" t="s">
        <v>133</v>
      </c>
      <c r="G168" s="244"/>
    </row>
    <row r="169" spans="2:7" ht="16.5">
      <c r="B169" s="243"/>
      <c r="C169" s="238"/>
      <c r="D169" s="161"/>
      <c r="E169" s="161"/>
      <c r="F169" s="200">
        <v>0</v>
      </c>
      <c r="G169" s="244"/>
    </row>
    <row r="170" spans="2:7" ht="16.5">
      <c r="B170" s="243"/>
      <c r="C170" s="238"/>
      <c r="D170" s="161"/>
      <c r="E170" s="161"/>
      <c r="F170" s="200">
        <v>0</v>
      </c>
      <c r="G170" s="244"/>
    </row>
    <row r="171" spans="2:7" ht="17.25" thickBot="1">
      <c r="B171" s="243"/>
      <c r="C171" s="238"/>
      <c r="D171" s="215" t="s">
        <v>5</v>
      </c>
      <c r="E171" s="215"/>
      <c r="F171" s="245">
        <f>SUM(F169:F170)</f>
        <v>0</v>
      </c>
      <c r="G171" s="246">
        <f>F171</f>
        <v>0</v>
      </c>
    </row>
    <row r="172" spans="2:7" ht="17.25" thickTop="1">
      <c r="B172" s="243"/>
      <c r="C172" s="238"/>
      <c r="D172" s="161"/>
      <c r="E172" s="161"/>
      <c r="F172" s="32"/>
      <c r="G172" s="247"/>
    </row>
    <row r="173" spans="2:7" ht="16.5">
      <c r="B173" s="24"/>
      <c r="C173" s="238" t="s">
        <v>245</v>
      </c>
      <c r="D173" s="238"/>
      <c r="E173" s="238"/>
      <c r="F173" s="238"/>
      <c r="G173" s="248"/>
    </row>
    <row r="174" spans="2:7" ht="16.5">
      <c r="B174" s="249"/>
      <c r="C174" s="161"/>
      <c r="D174" s="191" t="s">
        <v>131</v>
      </c>
      <c r="E174" s="191" t="s">
        <v>132</v>
      </c>
      <c r="F174" s="191" t="s">
        <v>133</v>
      </c>
      <c r="G174" s="250"/>
    </row>
    <row r="175" spans="2:7" ht="16.5">
      <c r="B175" s="249"/>
      <c r="C175" s="161"/>
      <c r="D175" s="161"/>
      <c r="E175" s="161"/>
      <c r="F175" s="200">
        <v>0</v>
      </c>
      <c r="G175" s="250"/>
    </row>
    <row r="176" spans="2:7" ht="16.5">
      <c r="B176" s="249"/>
      <c r="C176" s="161"/>
      <c r="D176" s="161"/>
      <c r="E176" s="161"/>
      <c r="F176" s="200">
        <v>0</v>
      </c>
      <c r="G176" s="250"/>
    </row>
    <row r="177" spans="2:7" ht="17.25" thickBot="1">
      <c r="B177" s="249"/>
      <c r="C177" s="161"/>
      <c r="D177" s="215" t="s">
        <v>5</v>
      </c>
      <c r="E177" s="215"/>
      <c r="F177" s="251">
        <f>SUM(F175:F176)</f>
        <v>0</v>
      </c>
      <c r="G177" s="252">
        <f>F177</f>
        <v>0</v>
      </c>
    </row>
    <row r="178" spans="2:7" ht="17.25" thickTop="1">
      <c r="B178" s="249"/>
      <c r="C178" s="161"/>
      <c r="D178" s="161"/>
      <c r="E178" s="161"/>
      <c r="F178" s="253"/>
      <c r="G178" s="254"/>
    </row>
    <row r="179" spans="2:7" ht="17.25" thickBot="1">
      <c r="B179" s="24"/>
      <c r="C179" s="238" t="s">
        <v>243</v>
      </c>
      <c r="D179" s="238"/>
      <c r="E179" s="238"/>
      <c r="F179" s="238"/>
      <c r="G179" s="252">
        <v>0</v>
      </c>
    </row>
    <row r="180" spans="2:7" ht="17.25" thickTop="1">
      <c r="B180" s="249"/>
      <c r="C180" s="161"/>
      <c r="E180" s="161"/>
      <c r="F180" s="238"/>
      <c r="G180" s="250"/>
    </row>
    <row r="181" spans="2:7" ht="17.25" thickBot="1">
      <c r="B181" s="255" t="s">
        <v>5</v>
      </c>
      <c r="C181" s="214"/>
      <c r="D181" s="214"/>
      <c r="E181" s="214"/>
      <c r="F181" s="214"/>
      <c r="G181" s="256">
        <f>G171+G177+G179</f>
        <v>0</v>
      </c>
    </row>
    <row r="182" spans="2:7" ht="17.25" thickTop="1">
      <c r="B182" s="249"/>
      <c r="C182" s="161"/>
      <c r="D182" s="161"/>
      <c r="E182" s="161"/>
      <c r="F182" s="161"/>
      <c r="G182" s="254"/>
    </row>
    <row r="183" spans="2:7" ht="16.5">
      <c r="B183" s="237" t="s">
        <v>134</v>
      </c>
      <c r="C183" s="238"/>
      <c r="D183" s="238"/>
      <c r="E183" s="238"/>
      <c r="F183" s="238"/>
      <c r="G183" s="250"/>
    </row>
    <row r="184" spans="2:7" ht="16.5">
      <c r="B184" s="24"/>
      <c r="C184" s="238" t="s">
        <v>242</v>
      </c>
      <c r="D184" s="238"/>
      <c r="E184" s="238"/>
      <c r="F184" s="238"/>
      <c r="G184" s="248"/>
    </row>
    <row r="185" spans="2:7" ht="16.5">
      <c r="B185" s="249"/>
      <c r="C185" s="161"/>
      <c r="D185" s="191" t="s">
        <v>131</v>
      </c>
      <c r="E185" s="191" t="s">
        <v>240</v>
      </c>
      <c r="F185" s="191" t="s">
        <v>133</v>
      </c>
      <c r="G185" s="250"/>
    </row>
    <row r="186" spans="2:7" ht="16.5">
      <c r="B186" s="249"/>
      <c r="C186" s="161"/>
      <c r="D186" s="161"/>
      <c r="E186" s="161"/>
      <c r="F186" s="200">
        <v>0</v>
      </c>
      <c r="G186" s="250"/>
    </row>
    <row r="187" spans="2:7" ht="16.5">
      <c r="B187" s="249"/>
      <c r="C187" s="161"/>
      <c r="D187" s="161"/>
      <c r="E187" s="161"/>
      <c r="F187" s="200">
        <v>0</v>
      </c>
      <c r="G187" s="250"/>
    </row>
    <row r="188" spans="2:7" ht="17.25" thickBot="1">
      <c r="B188" s="249"/>
      <c r="C188" s="161"/>
      <c r="D188" s="215" t="s">
        <v>5</v>
      </c>
      <c r="E188" s="215"/>
      <c r="F188" s="251">
        <f>SUM(F186:F187)</f>
        <v>0</v>
      </c>
      <c r="G188" s="252">
        <f>F188</f>
        <v>0</v>
      </c>
    </row>
    <row r="189" spans="2:7" ht="17.25" thickTop="1">
      <c r="B189" s="249"/>
      <c r="C189" s="161"/>
      <c r="D189" s="161"/>
      <c r="E189" s="161"/>
      <c r="F189" s="253"/>
      <c r="G189" s="254"/>
    </row>
    <row r="190" spans="2:7" ht="17.25" thickBot="1">
      <c r="B190" s="24"/>
      <c r="C190" s="238" t="s">
        <v>241</v>
      </c>
      <c r="D190" s="238"/>
      <c r="E190" s="238"/>
      <c r="F190" s="238"/>
      <c r="G190" s="252">
        <v>0</v>
      </c>
    </row>
    <row r="191" spans="2:7" ht="17.25" thickTop="1">
      <c r="B191" s="249"/>
      <c r="C191" s="161"/>
      <c r="D191" s="161"/>
      <c r="E191" s="161"/>
      <c r="F191" s="161"/>
      <c r="G191" s="250"/>
    </row>
    <row r="192" spans="2:7" ht="17.25" thickBot="1">
      <c r="B192" s="255" t="s">
        <v>5</v>
      </c>
      <c r="C192" s="214"/>
      <c r="D192" s="214"/>
      <c r="E192" s="214"/>
      <c r="F192" s="214"/>
      <c r="G192" s="256">
        <f>G188+G190</f>
        <v>0</v>
      </c>
    </row>
    <row r="193" spans="2:7" ht="17.25" thickTop="1">
      <c r="B193" s="249"/>
      <c r="C193" s="161"/>
      <c r="D193" s="161"/>
      <c r="E193" s="161"/>
      <c r="F193" s="161"/>
      <c r="G193" s="250"/>
    </row>
    <row r="194" spans="2:7" ht="17.25" thickBot="1">
      <c r="B194" s="237" t="s">
        <v>252</v>
      </c>
      <c r="C194" s="238"/>
      <c r="D194" s="238"/>
      <c r="E194" s="238"/>
      <c r="F194" s="238"/>
      <c r="G194" s="256">
        <f>G164-G181+G192</f>
        <v>0</v>
      </c>
    </row>
    <row r="195" spans="2:7" ht="17.25" thickTop="1">
      <c r="B195" s="249"/>
      <c r="C195" s="161"/>
      <c r="D195" s="161"/>
      <c r="E195" s="161"/>
      <c r="F195" s="161"/>
      <c r="G195" s="250"/>
    </row>
    <row r="196" spans="2:7" ht="17.25" thickBot="1">
      <c r="B196" s="237" t="s">
        <v>253</v>
      </c>
      <c r="C196" s="238"/>
      <c r="D196" s="238"/>
      <c r="E196" s="238"/>
      <c r="F196" s="238"/>
      <c r="G196" s="239">
        <v>0</v>
      </c>
    </row>
    <row r="197" spans="2:7" ht="17.25" thickTop="1">
      <c r="B197" s="257"/>
      <c r="C197" s="258"/>
      <c r="D197" s="258"/>
      <c r="E197" s="258"/>
      <c r="F197" s="258"/>
      <c r="G197" s="259"/>
    </row>
    <row r="198" spans="2:7" ht="16.5">
      <c r="B198" s="153"/>
      <c r="C198" s="153"/>
      <c r="D198" s="153"/>
      <c r="E198" s="153"/>
      <c r="F198" s="153"/>
      <c r="G198" s="194"/>
    </row>
    <row r="199" spans="2:7" ht="16.5">
      <c r="B199" s="153"/>
      <c r="C199" s="153"/>
      <c r="D199" s="153"/>
      <c r="E199" s="153"/>
      <c r="F199" s="153"/>
      <c r="G199" s="194"/>
    </row>
    <row r="200" spans="2:7" ht="16.5">
      <c r="B200" s="76"/>
      <c r="C200" s="76"/>
      <c r="D200" s="260"/>
      <c r="E200" s="260"/>
      <c r="F200" s="260"/>
      <c r="G200" s="260"/>
    </row>
    <row r="201" spans="2:7" ht="16.5">
      <c r="B201" s="76"/>
      <c r="C201" s="76"/>
      <c r="E201" s="76"/>
      <c r="F201" s="215" t="s">
        <v>167</v>
      </c>
      <c r="G201" s="215"/>
    </row>
    <row r="202" spans="2:7" ht="16.5">
      <c r="B202" s="76"/>
      <c r="C202" s="76"/>
      <c r="E202" s="76"/>
      <c r="F202" s="215" t="s">
        <v>249</v>
      </c>
      <c r="G202" s="215"/>
    </row>
    <row r="203" spans="2:7" ht="16.5">
      <c r="B203" s="76"/>
      <c r="C203" s="76"/>
      <c r="E203" s="76"/>
      <c r="F203" s="215" t="s">
        <v>250</v>
      </c>
      <c r="G203" s="215"/>
    </row>
  </sheetData>
  <sheetProtection/>
  <mergeCells count="52">
    <mergeCell ref="D119:E119"/>
    <mergeCell ref="D125:E125"/>
    <mergeCell ref="B129:F129"/>
    <mergeCell ref="B106:G106"/>
    <mergeCell ref="B107:G107"/>
    <mergeCell ref="B108:G108"/>
    <mergeCell ref="B110:F110"/>
    <mergeCell ref="B113:F113"/>
    <mergeCell ref="F45:G45"/>
    <mergeCell ref="F46:G46"/>
    <mergeCell ref="F47:G47"/>
    <mergeCell ref="D21:E21"/>
    <mergeCell ref="B25:F25"/>
    <mergeCell ref="B36:F36"/>
    <mergeCell ref="B2:G2"/>
    <mergeCell ref="B3:G3"/>
    <mergeCell ref="B4:G4"/>
    <mergeCell ref="B6:F6"/>
    <mergeCell ref="B9:F9"/>
    <mergeCell ref="D15:E15"/>
    <mergeCell ref="D84:E84"/>
    <mergeCell ref="B88:F88"/>
    <mergeCell ref="F97:G97"/>
    <mergeCell ref="F98:G98"/>
    <mergeCell ref="F99:G99"/>
    <mergeCell ref="B58:F58"/>
    <mergeCell ref="D188:E188"/>
    <mergeCell ref="B192:F192"/>
    <mergeCell ref="D32:E32"/>
    <mergeCell ref="B54:G54"/>
    <mergeCell ref="B55:G55"/>
    <mergeCell ref="B56:G56"/>
    <mergeCell ref="B61:F61"/>
    <mergeCell ref="D67:E67"/>
    <mergeCell ref="D73:E73"/>
    <mergeCell ref="B77:F77"/>
    <mergeCell ref="B160:G160"/>
    <mergeCell ref="B162:F162"/>
    <mergeCell ref="B165:F165"/>
    <mergeCell ref="D171:E171"/>
    <mergeCell ref="D177:E177"/>
    <mergeCell ref="B181:F181"/>
    <mergeCell ref="F201:G201"/>
    <mergeCell ref="F202:G202"/>
    <mergeCell ref="F203:G203"/>
    <mergeCell ref="D136:E136"/>
    <mergeCell ref="B140:F140"/>
    <mergeCell ref="F149:G149"/>
    <mergeCell ref="F150:G150"/>
    <mergeCell ref="F151:G151"/>
    <mergeCell ref="B158:G158"/>
    <mergeCell ref="B159:G159"/>
  </mergeCells>
  <printOptions horizontalCentered="1"/>
  <pageMargins left="0.5" right="0.5" top="0.5" bottom="0.5" header="0" footer="0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Nurul Azim</dc:creator>
  <cp:keywords/>
  <dc:description/>
  <cp:lastModifiedBy>purbojuri up</cp:lastModifiedBy>
  <cp:lastPrinted>2017-07-27T12:00:04Z</cp:lastPrinted>
  <dcterms:created xsi:type="dcterms:W3CDTF">2007-03-01T12:22:03Z</dcterms:created>
  <dcterms:modified xsi:type="dcterms:W3CDTF">2017-07-27T12:03:01Z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