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24" activeTab="3"/>
  </bookViews>
  <sheets>
    <sheet name="AFS" sheetId="1" r:id="rId1"/>
    <sheet name="Note" sheetId="2" r:id="rId2"/>
    <sheet name="In&amp;Ex Explain" sheetId="3" r:id="rId3"/>
    <sheet name="Budget" sheetId="4" r:id="rId4"/>
    <sheet name="Fix. Assets" sheetId="5" r:id="rId5"/>
    <sheet name="Forwarding Letter" sheetId="6" r:id="rId6"/>
  </sheets>
  <externalReferences>
    <externalReference r:id="rId9"/>
  </externalReferences>
  <definedNames>
    <definedName name="_xlnm.Print_Titles" localSheetId="1">'Note'!$27:$28</definedName>
  </definedNames>
  <calcPr fullCalcOnLoad="1"/>
</workbook>
</file>

<file path=xl/sharedStrings.xml><?xml version="1.0" encoding="utf-8"?>
<sst xmlns="http://schemas.openxmlformats.org/spreadsheetml/2006/main" count="574" uniqueCount="350">
  <si>
    <t>UxKv</t>
  </si>
  <si>
    <t>wbR¯^ Znwej</t>
  </si>
  <si>
    <t>Dbœqb Znwej</t>
  </si>
  <si>
    <t>‡gvU</t>
  </si>
  <si>
    <t>e¨vsK</t>
  </si>
  <si>
    <t>bM`</t>
  </si>
  <si>
    <t>Ki I †iU</t>
  </si>
  <si>
    <t xml:space="preserve">wbeÜb Ki </t>
  </si>
  <si>
    <t>jvB‡mÝ I cviwgU wd</t>
  </si>
  <si>
    <t>m¤úwËi fvov I jvfRwbZ wd</t>
  </si>
  <si>
    <t>miKvix Aby`vb-Dbœqb</t>
  </si>
  <si>
    <t>¯’vbxq miKvi-Dc‡Rjv cwil` Aby`vb</t>
  </si>
  <si>
    <t>Ab¨vb¨ cÖvwß</t>
  </si>
  <si>
    <t>me©‡gvU UvKv</t>
  </si>
  <si>
    <t>mvaviY ms¯’vcb</t>
  </si>
  <si>
    <t>wk¶v</t>
  </si>
  <si>
    <t>AwWU</t>
  </si>
  <si>
    <t>Ab¨vb¨</t>
  </si>
  <si>
    <t>AMÖxg</t>
  </si>
  <si>
    <t>gwnjv m`m¨</t>
  </si>
  <si>
    <t>‡Pqvig¨vb</t>
  </si>
  <si>
    <t>c`ex</t>
  </si>
  <si>
    <t>K| bM`/e¨vs‡Ki †jb‡`b|</t>
  </si>
  <si>
    <t>L| miKvix †UªRvix e¨vs‡Ki †jb‡`b |</t>
  </si>
  <si>
    <t>emZ evox</t>
  </si>
  <si>
    <t>e¨emv, †ckv I RxweKv</t>
  </si>
  <si>
    <t>we‡bv`b Ki-wm‡bgv</t>
  </si>
  <si>
    <t>we‡bv`b Ki-hvÎv, bvUK I Ab¨vb¨</t>
  </si>
  <si>
    <t xml:space="preserve">nvU evRvi </t>
  </si>
  <si>
    <t>‡m‡µUvix I Ab¨vb¨ Kg©Pvix‡`i †eZb I fvZv</t>
  </si>
  <si>
    <t>wewea- Ab¨vb¨ e¨q</t>
  </si>
  <si>
    <t>miKvix</t>
  </si>
  <si>
    <t>¯’vbxq miKvi</t>
  </si>
  <si>
    <t>ms¯’vcb</t>
  </si>
  <si>
    <t>Dbœqb</t>
  </si>
  <si>
    <t>‡Rjv cwil`</t>
  </si>
  <si>
    <t>‡gvU UvKv</t>
  </si>
  <si>
    <t>¯’vqx m¤ú` Ges AeKvVv‡gv †iwRóvi</t>
  </si>
  <si>
    <t>hvbevnb (gUihvb e¨ZxZ)</t>
  </si>
  <si>
    <t xml:space="preserve">BRviv </t>
  </si>
  <si>
    <t xml:space="preserve">e¨vsK </t>
  </si>
  <si>
    <t>mwPe</t>
  </si>
  <si>
    <t>mgvcbx †Ri</t>
  </si>
  <si>
    <t xml:space="preserve">KvweUv </t>
  </si>
  <si>
    <t>GwWwc</t>
  </si>
  <si>
    <t xml:space="preserve">m`m¨ </t>
  </si>
  <si>
    <t>GjwRGmwc</t>
  </si>
  <si>
    <t xml:space="preserve">wbR¯^ Znwej </t>
  </si>
  <si>
    <t>KvweLv</t>
  </si>
  <si>
    <t>KvweUv</t>
  </si>
  <si>
    <t>Dc‡Rjv cwil`</t>
  </si>
  <si>
    <t>m`m¨</t>
  </si>
  <si>
    <t>(1)</t>
  </si>
  <si>
    <t>(2)</t>
  </si>
  <si>
    <t>we‡bv`bg~jK Abyôvb</t>
  </si>
  <si>
    <t xml:space="preserve">‡Rjv cwil` n‡Z cÖvß </t>
  </si>
  <si>
    <t xml:space="preserve">   evrmwiK Avw_©K weeiYx</t>
  </si>
  <si>
    <t>g~j¨</t>
  </si>
  <si>
    <t>Rb¥ wbeÜb wd</t>
  </si>
  <si>
    <t>Avc¨vqb</t>
  </si>
  <si>
    <t xml:space="preserve">GjwRGmwc </t>
  </si>
  <si>
    <t>wUAvi</t>
  </si>
  <si>
    <t>weeib</t>
  </si>
  <si>
    <t>Z_¨, cÖhyw³ I wkLb (GjwRGmwc)</t>
  </si>
  <si>
    <t>`¶Zv I g~j¨vqb</t>
  </si>
  <si>
    <t>e¨vsK PvR©/Kwgkb (GjwRGmwc)</t>
  </si>
  <si>
    <t>fvj</t>
  </si>
  <si>
    <t>AwZ `wi`ª‡`i Kg©ms¯’vb Kg©m~Px</t>
  </si>
  <si>
    <t>¯’vqx m¤ú` eySvq AvmevecÎ, `vjvb BZ¨vw` ‡h¸‡jvi g~j¨ 100 UvKvi AwaK Ges ‡m¸‡jvi Avqy¯‹vj 2 erm‡ii AwaK|</t>
  </si>
  <si>
    <t>µwgK bs</t>
  </si>
  <si>
    <t>me©‡kl iÿbv‡eÿ‡bi ZvwiL</t>
  </si>
  <si>
    <t>e¨wqZ A‡_©i cwigvb</t>
  </si>
  <si>
    <t>iÿbv‡eÿ‡bi e¨wqZ A‡_©i  Drm</t>
  </si>
  <si>
    <t>gšÍe¨</t>
  </si>
  <si>
    <t xml:space="preserve">wnmve msµvšÍ ¸iæZ¡c~Y© bxwZgvjv </t>
  </si>
  <si>
    <t xml:space="preserve">miKvix Aby`vb - f~wg n¯ÍvšÍi Ki (1%) </t>
  </si>
  <si>
    <t xml:space="preserve">f~wg n¯ÍvšÍi Ki (1%) </t>
  </si>
  <si>
    <t>‡gvevBj</t>
  </si>
  <si>
    <t xml:space="preserve">        bvg</t>
  </si>
  <si>
    <t>weeiY</t>
  </si>
  <si>
    <t>e¨qt</t>
  </si>
  <si>
    <t>weweat</t>
  </si>
  <si>
    <t>mgvcbx †Rit</t>
  </si>
  <si>
    <t>Kg© ms¯’vb e¨q</t>
  </si>
  <si>
    <t>cÖvwßt</t>
  </si>
  <si>
    <t>miKvix Aby`vb- ms¯’vcb</t>
  </si>
  <si>
    <t>f‚wg n¯ÍvšÍi Ki (1%)</t>
  </si>
  <si>
    <t>UxKvt</t>
  </si>
  <si>
    <t>cieZ©x iÿbv‡eÿ‡bi ZvwiL</t>
  </si>
  <si>
    <t>erm‡ii cÖviw¤¢K †Rit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</si>
  <si>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</si>
  <si>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</si>
  <si>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</si>
  <si>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</si>
  <si>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</si>
  <si>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</si>
  <si>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</si>
  <si>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</si>
  <si>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</si>
  <si>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9.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</si>
  <si>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</si>
  <si>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</si>
  <si>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</si>
  <si>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</si>
  <si>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</si>
  <si>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</si>
  <si>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</si>
  <si>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</si>
  <si>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</si>
  <si>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</si>
  <si>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23.</t>
  </si>
  <si>
    <t>wcwewR</t>
  </si>
  <si>
    <t xml:space="preserve">1|  Dbœqb mnvqZv Znwej mwnZ mgš^q Kiv n‡q‡Q, hvi wnmve bs : </t>
  </si>
  <si>
    <t>2|  Abvb¨ e¨vsK GKvD›U¸wji e¨vsK weeibxi mwnZ ermiv‡šÍ wgj Av‡Q, hvi wnmve bs</t>
  </si>
  <si>
    <t>¯’vbxq miKvi- †Rjv cwil` Aby`vb</t>
  </si>
  <si>
    <t>miKvix Aby`vb- f‚wg n¯ÍvšÍi Ki (1%)</t>
  </si>
  <si>
    <t>GjwRGmwc dvÛ †dZi</t>
  </si>
  <si>
    <t>Ab¨vb¨ dvÛ †dZi</t>
  </si>
  <si>
    <t>Dbœqb KvRt</t>
  </si>
  <si>
    <t>‡hvMv‡hvM</t>
  </si>
  <si>
    <t>cvwb mieivn</t>
  </si>
  <si>
    <t>cÖvK…wZK m¤ú` e¨e¯’vcbv</t>
  </si>
  <si>
    <t>K…wl I evRvi</t>
  </si>
  <si>
    <t>cqtwb®‹vkb Ges eR©¨ e¨e¯’vcbv</t>
  </si>
  <si>
    <t>gvbem¤ú` Dbœqb</t>
  </si>
  <si>
    <t>GjwRGmwc dvÛ †diZ nB‡Z e¨q</t>
  </si>
  <si>
    <t>Ab¨vb¨ dvÛ †diZ nB‡Z e¨q</t>
  </si>
  <si>
    <t>mgvcbx †Ri Qvov ‡gvU LiP</t>
  </si>
  <si>
    <t>me©‡gvU</t>
  </si>
  <si>
    <t>¯^v¶i</t>
  </si>
  <si>
    <t>BDwc mwPe</t>
  </si>
  <si>
    <t>BDwc gwnjv m`m¨</t>
  </si>
  <si>
    <t xml:space="preserve">   evrmwiK Avw_©K weeiYx UxKv</t>
  </si>
  <si>
    <t>GB erm‡i BDwbqb cwil‡`i Kg©KZ©v‡`i ZvwjKvt</t>
  </si>
  <si>
    <t>B-‡gBj</t>
  </si>
  <si>
    <t>cwil‡`i cÖvwß e¨‡qi wnmve weeibx cÖ¯‘Z Kiv nBqv‡Q wb‡gœv³ Z_¨ nB‡Z t</t>
  </si>
  <si>
    <t>M| cÖvwß I e¨q h_v - (1)  Kv‡Ri wewbg‡q Lv`¨ (KvweLv) (2) Ab¨vb¨ miKvix cÖwZôvb nB‡Z cÖvß m¤úwË</t>
  </si>
  <si>
    <t>Rjgnvj</t>
  </si>
  <si>
    <t xml:space="preserve">‡Pqvig¨vb I m`m¨‡`i m¤§vbx </t>
  </si>
  <si>
    <t>GjwRGmwc †diZ dvÛt</t>
  </si>
  <si>
    <t>miKvix Aby`vb - ms¯’vcbt</t>
  </si>
  <si>
    <t>Ki I †iUt</t>
  </si>
  <si>
    <t>Ab¨vb¨ dvÛ †diZt</t>
  </si>
  <si>
    <t>‡Pqvig¨vb I m`m¨‡`i m¤§vbx</t>
  </si>
  <si>
    <t>Ki Av`vq eve` e¨q</t>
  </si>
  <si>
    <t>wcÖw›Us Ges †÷kbvix</t>
  </si>
  <si>
    <t>WvK I Zvi</t>
  </si>
  <si>
    <t>we`y¨r wej</t>
  </si>
  <si>
    <t>Awdm iÿbv‡eÿY</t>
  </si>
  <si>
    <t>Ab¨vb¨ e¨q</t>
  </si>
  <si>
    <t>Dbœqb- †hvMv‡hvM</t>
  </si>
  <si>
    <t>15.</t>
  </si>
  <si>
    <t>Dbœqb- ¯^v¯’¨</t>
  </si>
  <si>
    <t>Dbœqb- wkÿv</t>
  </si>
  <si>
    <t>Dbœqb- cÖvK…wZK m¤ú` e¨e¯’vcbv</t>
  </si>
  <si>
    <t>Dbœqb-cvwb mieivn</t>
  </si>
  <si>
    <t>Dbœqb KvR- K…wl Ges evRvi</t>
  </si>
  <si>
    <t>Dbœqb KvR- cqtwb®‹vkb Ges eR©¨ e¨e¯’vcbv</t>
  </si>
  <si>
    <t>Dbœqb KvR- gvbe m¤ú` Dbœqb</t>
  </si>
  <si>
    <t>22.</t>
  </si>
  <si>
    <t>Dbœqb KvR- Ab¨vb¨</t>
  </si>
  <si>
    <t>(GjwRGmwc dv‡Ûi 10% mÿgZv e„w× msµvšÍ e¨‡qi weeiY GLv‡b wjwL‡Z nB‡e|)</t>
  </si>
  <si>
    <t>24.</t>
  </si>
  <si>
    <t>25.</t>
  </si>
  <si>
    <t>wewea- AMÖxg</t>
  </si>
  <si>
    <t>26.</t>
  </si>
  <si>
    <t>27.</t>
  </si>
  <si>
    <t>K) e¨vsK</t>
  </si>
  <si>
    <t>m¤ú`/AeKvVv‡gvi bvg I Ae¯’vb</t>
  </si>
  <si>
    <t>wbg©vb I µ‡qi ZvwiL</t>
  </si>
  <si>
    <t>AeKvVv‡gvi Avqy¯‹vj 2 erm‡ii AwaK bv nB‡j AšÍfy©³ nB‡e bv|</t>
  </si>
  <si>
    <t>28. Dbœqb Znwe‡ji cÖvwß-e¨q we‡kølY</t>
  </si>
  <si>
    <t>29. ev‡RU I cÖK…Z</t>
  </si>
  <si>
    <t>* c~e©Zb ermi Ae¨eüZ †Ri (GjwRGmwc dvÛ †diZ)</t>
  </si>
  <si>
    <t>* c~e©Zb ermi Ae¨eüZ †Ri (Ab¨vb¨ dvÛ †diZ)</t>
  </si>
  <si>
    <r>
      <t>Dc‡iv³ e¨vsK G¨vKvD›U¸wj e¨vsK weeiYxi mwnZ etmiv‡šÍ wgj/</t>
    </r>
    <r>
      <rPr>
        <sz val="12"/>
        <rFont val="Times New Roman"/>
        <family val="1"/>
      </rPr>
      <t>reconcile</t>
    </r>
    <r>
      <rPr>
        <sz val="12"/>
        <rFont val="SutonnyMJ"/>
        <family val="0"/>
      </rPr>
      <t xml:space="preserve"> (hvnv cÖ‡hvR¨) Kiv nBqv‡Q|</t>
    </r>
  </si>
  <si>
    <t>BRvivt</t>
  </si>
  <si>
    <t>AwZ `wi‡`ªi Kg©ms¯’vb Kg©m~Px</t>
  </si>
  <si>
    <t>Z_¨ cÖhyw³ I wjLb (GjwRGmwc)</t>
  </si>
  <si>
    <t>AwZ `wi`ª - bb I‡qR</t>
  </si>
  <si>
    <t>¯^v¯’¨</t>
  </si>
  <si>
    <t>"</t>
  </si>
  <si>
    <t>Lv‡Zi bvg</t>
  </si>
  <si>
    <t>wbR¯^</t>
  </si>
  <si>
    <t>Ab¨vb¨ Dbœqb</t>
  </si>
  <si>
    <t>cieZx© A_© erm‡ii ev‡RU (UvKv)</t>
  </si>
  <si>
    <t>cÖviw¤¢K †Rit</t>
  </si>
  <si>
    <t>nv‡Z bM`</t>
  </si>
  <si>
    <t>e¨vs‡K Rgv</t>
  </si>
  <si>
    <t>mvaviY ms¯’vcbt</t>
  </si>
  <si>
    <t>wcÖw›Us I †ókbvix</t>
  </si>
  <si>
    <t>BDwci evrmwiK ev‡RU</t>
  </si>
  <si>
    <t>‡Lvqvo</t>
  </si>
  <si>
    <t>nvU-evRvi BRviv</t>
  </si>
  <si>
    <t>¯’vbxq miKvi- ‡Rjv cwil` Aby`vbt</t>
  </si>
  <si>
    <t>¯’vbxq miKvi- Dc‡Rjv cwil` Aby`vbt</t>
  </si>
  <si>
    <t>miKvix Aby`vb- Dbœqbt</t>
  </si>
  <si>
    <t>ev‡RU Awa‡emb e¨q</t>
  </si>
  <si>
    <t>nvU-evRvi</t>
  </si>
  <si>
    <t>bbI‡qR</t>
  </si>
  <si>
    <t>e¨vsK PvR©</t>
  </si>
  <si>
    <t>AwZ `wi‡`ªi Kg©m~Px</t>
  </si>
  <si>
    <t>‡mv‡Km 1wU</t>
  </si>
  <si>
    <t>Aby`vb</t>
  </si>
  <si>
    <t>miKvix Aby`vbt</t>
  </si>
  <si>
    <t>cÖviw¤¢K †Ri</t>
  </si>
  <si>
    <t xml:space="preserve">f~wg n¯ÍvšÍi Ki 1% </t>
  </si>
  <si>
    <t xml:space="preserve">ms¯’vcb </t>
  </si>
  <si>
    <t>‡Rjv cwil` Aby`vb</t>
  </si>
  <si>
    <t>Dc‡Rjv cwil` Aby`vbt</t>
  </si>
  <si>
    <t xml:space="preserve">wewea-Ab¨vb¨ e¨q </t>
  </si>
  <si>
    <t>mgvcbx †Ri Qvov †gvU LiP</t>
  </si>
  <si>
    <t xml:space="preserve">‡gvU UvKv </t>
  </si>
  <si>
    <t>Ab¨vb¨ dvÛ †diZ</t>
  </si>
  <si>
    <t>A_© eQit 2015-2016Bs</t>
  </si>
  <si>
    <t>2015-2016</t>
  </si>
  <si>
    <t>2014-2015 UvKv</t>
  </si>
  <si>
    <t>-</t>
  </si>
  <si>
    <t>mb`cÎ</t>
  </si>
  <si>
    <t xml:space="preserve">wfwRwW enb </t>
  </si>
  <si>
    <t>AMÖxg †diZ</t>
  </si>
  <si>
    <t>MvQ wewµ</t>
  </si>
  <si>
    <t>m`©vi fvZv</t>
  </si>
  <si>
    <t>ÎvY evev`</t>
  </si>
  <si>
    <t>f¨vU Rgv</t>
  </si>
  <si>
    <t>cwienb e¨q</t>
  </si>
  <si>
    <t>R¡vjvbx e¨q</t>
  </si>
  <si>
    <t>RvZxq w`e‡m Pv`v</t>
  </si>
  <si>
    <t>B›Uvi‡bU e¨q</t>
  </si>
  <si>
    <t>Awfivg wf.wc</t>
  </si>
  <si>
    <t>MÖv:cy †K cÖ`vb</t>
  </si>
  <si>
    <t>cÖPvi</t>
  </si>
  <si>
    <t>Kg©: m`©vi fvZv</t>
  </si>
  <si>
    <t>MvQ wewµi Ask</t>
  </si>
  <si>
    <t>ÎvY weZiY</t>
  </si>
  <si>
    <t>2014-2015</t>
  </si>
  <si>
    <t>2014-2015 A_© eQ‡ii Ae¨eüZ</t>
  </si>
  <si>
    <t>GjwRGmwc-2 wnt bs- 33003015</t>
  </si>
  <si>
    <t>f‚wg n¯ÍvšÍi Ki (1%) wnt bs-33004533</t>
  </si>
  <si>
    <t>Awdm †ókbvix</t>
  </si>
  <si>
    <t>Ki Kwgkb</t>
  </si>
  <si>
    <t>wbR¯^ Znwej, wnmve bs wmwW, 1255</t>
  </si>
  <si>
    <t>Kg‡cø· †givgZmn Ab¨vb¨ (wbR¯^)</t>
  </si>
  <si>
    <t>wi‡Ubkb gvwb †diZ (GjwRGmwc)</t>
  </si>
  <si>
    <t>we`¨yr wej</t>
  </si>
  <si>
    <t>Rbve mv‡jn DwÏb Avng`</t>
  </si>
  <si>
    <t>Rbve Aveyy kvnxb</t>
  </si>
  <si>
    <t>‡eMg Zvnwgbv Av³vi</t>
  </si>
  <si>
    <t>‡eMg wifv AvPvh©¨</t>
  </si>
  <si>
    <t>‡eMg cviwfb †eMg</t>
  </si>
  <si>
    <t>Rbve †gv: gCbyyj Bmjvg</t>
  </si>
  <si>
    <t>Rbve †gv: gvmyK DwÏb</t>
  </si>
  <si>
    <t>Rbve P›`ªab wmsn</t>
  </si>
  <si>
    <t>Rbve †mŠif †` miKvi</t>
  </si>
  <si>
    <t>Rbve KvšÍ iæ`ª cvj</t>
  </si>
  <si>
    <t>Rbve mgiv mvIZvj</t>
  </si>
  <si>
    <t>Rbve Qiqve Avjx</t>
  </si>
  <si>
    <t>Rbve †gv: BqvKze Avjx</t>
  </si>
  <si>
    <t>Rbve wkevKvšÍ †Mvqvjv</t>
  </si>
  <si>
    <t>abushaheen50@gmail.com</t>
  </si>
  <si>
    <t>01712-211424</t>
  </si>
  <si>
    <t>01720-831265</t>
  </si>
  <si>
    <t>KvweLv,mvav:=12‡g:Ub(Pvj)cÖ:Ub=36335.50</t>
  </si>
  <si>
    <t>KvweLv,mvav:=5.683‡g:Ub (Mg)cÖ:Ub=29178.59</t>
  </si>
  <si>
    <t>wU Avi,mvav: (Pvj)=10‡g:Ub, cÖ:Ub=36335.50</t>
  </si>
  <si>
    <t>wU.Avi (bM`), mvav:</t>
  </si>
  <si>
    <t>¯^viK bs- GjwRBwW/Dc:cÖ‡KŠ:/Ryox/2015/394, ZvwiL: 09-11-2015Bs</t>
  </si>
  <si>
    <t>wfwRGd (13+11.5=24.500 †g:Ub)</t>
  </si>
  <si>
    <t>wfwRwW (43.200‡g:Ub)</t>
  </si>
  <si>
    <t>wRAvi (1+1.5=2.500‡g:Ub)</t>
  </si>
  <si>
    <t>wR.Avi bM`</t>
  </si>
  <si>
    <t xml:space="preserve"> </t>
  </si>
  <si>
    <t>wU.Avi</t>
  </si>
  <si>
    <t>BDwc ‡Pqvig¨vb</t>
  </si>
  <si>
    <t>2bs c~e©Ro–x BDwbqb cwil`</t>
  </si>
  <si>
    <t>wfwRGd</t>
  </si>
  <si>
    <t>wfwRwW</t>
  </si>
  <si>
    <t>wR.Avi Pvj</t>
  </si>
  <si>
    <t>`¶Zv I g~j¨vqb wcwewR</t>
  </si>
  <si>
    <t>A_© eQit 2016-2017Bs</t>
  </si>
  <si>
    <t>PjwZ A_© erm‡ii ms‡kvwaZ ev‡RU (UvKv)15-16</t>
  </si>
  <si>
    <t>cieZ©x A_© erm‡ii cÖK…Z (UvKv)14-15</t>
  </si>
  <si>
    <t>A_© ermit 2015-2016</t>
  </si>
  <si>
    <t xml:space="preserve">2bs c~e©Ryox BDwbqb cwil` (GjwRwW AvBwW bs-6586596), Dc‡Rjvt Ryox , ‡Rjvt †gŠjfxevRvi| </t>
  </si>
  <si>
    <t>BDwc Kg‡cø·</t>
  </si>
  <si>
    <t>BDwc †Mv`vg</t>
  </si>
  <si>
    <t>‡Pqvi nvZj Qvo</t>
  </si>
  <si>
    <t>‡Pqvi nvZjmn</t>
  </si>
  <si>
    <t>wifjwis †Pqvi</t>
  </si>
  <si>
    <t>‡QvU †Uwej</t>
  </si>
  <si>
    <t>Uzj</t>
  </si>
  <si>
    <t xml:space="preserve">mfv †Uwej </t>
  </si>
  <si>
    <t>mfv †Uwej</t>
  </si>
  <si>
    <t>‡nW‡dvb</t>
  </si>
  <si>
    <t>‡Uwej eo</t>
  </si>
  <si>
    <t>Kv‡Vi Avjgvix</t>
  </si>
  <si>
    <t>wó‡ji Avjgvix</t>
  </si>
  <si>
    <t>wmwjs d¨vb</t>
  </si>
  <si>
    <t>Kw¤úDUvi</t>
  </si>
  <si>
    <t xml:space="preserve">j¨vcUc </t>
  </si>
  <si>
    <t xml:space="preserve">K¨v‡giv </t>
  </si>
  <si>
    <t>¯‹¨vbvi ‡gwkb</t>
  </si>
  <si>
    <t>cÖ‡R±i</t>
  </si>
  <si>
    <t>d‡UvKwc †gwkb</t>
  </si>
  <si>
    <t>‡Pqvi nvZQvov</t>
  </si>
  <si>
    <t xml:space="preserve">wcÖ›Uvi </t>
  </si>
  <si>
    <t>`vb</t>
  </si>
  <si>
    <t>ÕÕ</t>
  </si>
  <si>
    <t>H</t>
  </si>
  <si>
    <t>25-06-2005</t>
  </si>
  <si>
    <t>25-06-2006</t>
  </si>
  <si>
    <t>30-04-1978</t>
  </si>
  <si>
    <t>28-06-2008</t>
  </si>
  <si>
    <t>30-07-2011</t>
  </si>
  <si>
    <t>28-06-2010</t>
  </si>
  <si>
    <t>25-06-2004</t>
  </si>
  <si>
    <t>28-06-2011</t>
  </si>
  <si>
    <t>28-06-2012</t>
  </si>
  <si>
    <t>30-12-2011</t>
  </si>
  <si>
    <t>fzwg (29 শতক)</t>
  </si>
  <si>
    <t>eoavgvB AvRgj Avjxi evoxi wbKU n‡Z eoavgvB-2 iv¯Ív ch©šÍ iv¯Ívq BU mwjs</t>
  </si>
  <si>
    <t>‡mvbviæcv-6, nwibvivBb Kvbyi evox-RMvB f‡³i evoxi wbKU iv¯Ívq BU mwjs</t>
  </si>
  <si>
    <t>‡mvbviæcv-4 w`beÜz wiKgwbi evoxi wbKU n‡Z b‡Mb evDixi evox wbKU BU mwjs</t>
  </si>
  <si>
    <t>`~M©vcyi nvRx g‡bvni Avjx Gg mvBdzi ingvb D”P we`¨vj‡qi mxgvbv †`qvj wbg©vY</t>
  </si>
  <si>
    <t>DËi KvjvQov M‡b‡ki †`vKvb-ev`‡ji †`vKvb ch©šÍ iv¯Ívq BU mwjs</t>
  </si>
  <si>
    <t>‡mvbviæcv Pv evMvb wÎgynbx‡Z BU mwjs</t>
  </si>
  <si>
    <t>Ryb/2016</t>
  </si>
  <si>
    <t>MYcÖRvZš¿x evsjv‡`k</t>
  </si>
  <si>
    <t>‡Pqvig¨v‡bi Kvh©vjq</t>
  </si>
  <si>
    <t>2bs c~e© Ryox BDwbqb cwil`</t>
  </si>
  <si>
    <t>Ryox, †gŠjfxevRvi</t>
  </si>
  <si>
    <t>E-mail: purbojuriup@gmail.com</t>
  </si>
  <si>
    <t>cÖvcK</t>
  </si>
  <si>
    <t>(mv‡jn DwÏb Avng`)</t>
  </si>
  <si>
    <t>2bs c~e©Ryox BDwc</t>
  </si>
  <si>
    <t>Ryox, †gŠjfxevvRi|</t>
  </si>
  <si>
    <t>‡gvevBj: 01712-211424</t>
  </si>
  <si>
    <t xml:space="preserve">Abywjwc: </t>
  </si>
  <si>
    <t xml:space="preserve">1| Dc‡Rjv wbe©vnx Kg©KZ©v, Ryox, m`q AeMwZi Rb¨|  </t>
  </si>
  <si>
    <t>¯§viK bs: 46.46.5835.067.02.002.16.</t>
  </si>
  <si>
    <t xml:space="preserve">welq:2015-2016 A_© eQ‡ii evwl©K Avw_©K weeiYx `vwLj cÖm‡½| </t>
  </si>
  <si>
    <t>Dc-cwiPvjK (Dc-mwPe)</t>
  </si>
  <si>
    <t>¯’vbxq miKvi|</t>
  </si>
  <si>
    <t xml:space="preserve">†gŠjfxevRvi| </t>
  </si>
  <si>
    <t xml:space="preserve">cÖ¯‘Z KiZ: g‡nv`‡qi m`q AeMwZ I cieZ©x cÖ‡qvRbxq e¨e¯’v MÖn‡bi Rb¨ GZ`m‡½ `vwLj Kiv nBj| </t>
  </si>
  <si>
    <t xml:space="preserve">Dc‡iv³ wel‡qi Av‡jv‡K Rvbv‡bv hv‡”Q ‡h, AÎ 2bs c~e©Ryox BDwbq‡bi 2015-2016 A_© eQ‡ii evwl©K Avw_©K weeiYx </t>
  </si>
  <si>
    <t xml:space="preserve">                           ZvwiL: 21-07-2016Bs</t>
  </si>
  <si>
    <t xml:space="preserve">2| wWwóª± †dwmwj‡UUi(GjwRGmwc-2),‡gŠjfxevRvi m`q I cÖ‡qvRbxq e¨e¯’v MÖn‡bi Rb¨| </t>
  </si>
  <si>
    <t>3| mswkøó bw_|</t>
  </si>
  <si>
    <t>‡m‡µUvix I  Kg©Pvix‡`i †eZb I fvZv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</si>
</sst>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€-2]\ #,##0.00_);[Red]\([$€-2]\ #,##0.00\)"/>
    <numFmt numFmtId="171" formatCode="0.0"/>
    <numFmt numFmtId="172" formatCode="_(* #,##0.000_);_(* \(#,##0.000\);_(* &quot;-&quot;??_);_(@_)"/>
  </numFmts>
  <fonts count="61">
    <font>
      <sz val="10"/>
      <name val="Arial"/>
      <family val="0"/>
    </font>
    <font>
      <sz val="12"/>
      <name val="Times New Roman"/>
      <family val="1"/>
    </font>
    <font>
      <sz val="11"/>
      <name val="SutonnyMJ"/>
      <family val="0"/>
    </font>
    <font>
      <sz val="12"/>
      <name val="SutonnyMJ"/>
      <family val="0"/>
    </font>
    <font>
      <sz val="10"/>
      <name val="SutonnyMJ"/>
      <family val="0"/>
    </font>
    <font>
      <b/>
      <sz val="12"/>
      <name val="SutonnyMJ"/>
      <family val="0"/>
    </font>
    <font>
      <b/>
      <sz val="11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SutonnyMJ"/>
      <family val="0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SutonnyMJ"/>
      <family val="0"/>
    </font>
    <font>
      <sz val="11"/>
      <color indexed="8"/>
      <name val="Calibri"/>
      <family val="2"/>
    </font>
    <font>
      <b/>
      <sz val="15"/>
      <name val="SutonnyMJ"/>
      <family val="0"/>
    </font>
    <font>
      <sz val="13"/>
      <name val="SutonnyMJ"/>
      <family val="0"/>
    </font>
    <font>
      <sz val="12"/>
      <color indexed="8"/>
      <name val="SutonnyMJ"/>
      <family val="0"/>
    </font>
    <font>
      <u val="single"/>
      <sz val="11"/>
      <name val="SutonnyMJ"/>
      <family val="0"/>
    </font>
    <font>
      <sz val="9"/>
      <name val="SutonnyMJ"/>
      <family val="0"/>
    </font>
    <font>
      <b/>
      <u val="single"/>
      <sz val="15"/>
      <name val="SutonnyMJ"/>
      <family val="0"/>
    </font>
    <font>
      <sz val="11"/>
      <name val="Arial"/>
      <family val="2"/>
    </font>
    <font>
      <b/>
      <u val="single"/>
      <sz val="11"/>
      <name val="SutonnyMJ"/>
      <family val="0"/>
    </font>
    <font>
      <u val="singleAccounting"/>
      <sz val="11"/>
      <name val="SutonnyMJ"/>
      <family val="0"/>
    </font>
    <font>
      <sz val="12"/>
      <color indexed="17"/>
      <name val="SutonnyMJ"/>
      <family val="0"/>
    </font>
    <font>
      <sz val="7"/>
      <color indexed="10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utonnyMJ"/>
      <family val="0"/>
    </font>
    <font>
      <u val="single"/>
      <sz val="11"/>
      <color indexed="12"/>
      <name val="Vrinda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8" fontId="3" fillId="0" borderId="0" xfId="42" applyNumberFormat="1" applyFont="1" applyAlignment="1">
      <alignment vertical="center"/>
    </xf>
    <xf numFmtId="168" fontId="0" fillId="0" borderId="0" xfId="42" applyNumberFormat="1" applyFont="1" applyAlignment="1">
      <alignment vertical="center"/>
    </xf>
    <xf numFmtId="168" fontId="4" fillId="0" borderId="0" xfId="42" applyNumberFormat="1" applyFont="1" applyFill="1" applyAlignment="1">
      <alignment/>
    </xf>
    <xf numFmtId="168" fontId="3" fillId="0" borderId="0" xfId="42" applyNumberFormat="1" applyFont="1" applyFill="1" applyBorder="1" applyAlignment="1">
      <alignment vertical="center" wrapText="1"/>
    </xf>
    <xf numFmtId="168" fontId="3" fillId="0" borderId="0" xfId="42" applyNumberFormat="1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8" fontId="0" fillId="0" borderId="0" xfId="42" applyNumberFormat="1" applyFont="1" applyFill="1" applyAlignment="1">
      <alignment vertical="center"/>
    </xf>
    <xf numFmtId="168" fontId="3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 locked="0"/>
    </xf>
    <xf numFmtId="168" fontId="3" fillId="0" borderId="0" xfId="42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42" applyNumberFormat="1" applyFont="1" applyFill="1" applyAlignment="1" applyProtection="1">
      <alignment vertical="center"/>
      <protection locked="0"/>
    </xf>
    <xf numFmtId="168" fontId="3" fillId="0" borderId="0" xfId="42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43" fontId="12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8" fontId="3" fillId="0" borderId="10" xfId="42" applyNumberFormat="1" applyFont="1" applyBorder="1" applyAlignment="1" applyProtection="1">
      <alignment vertical="center" wrapText="1"/>
      <protection locked="0"/>
    </xf>
    <xf numFmtId="168" fontId="3" fillId="0" borderId="10" xfId="42" applyNumberFormat="1" applyFont="1" applyFill="1" applyBorder="1" applyAlignment="1" applyProtection="1">
      <alignment vertical="center" wrapText="1"/>
      <protection locked="0"/>
    </xf>
    <xf numFmtId="168" fontId="3" fillId="0" borderId="10" xfId="42" applyNumberFormat="1" applyFont="1" applyFill="1" applyBorder="1" applyAlignment="1" applyProtection="1">
      <alignment vertical="center" wrapText="1"/>
      <protection/>
    </xf>
    <xf numFmtId="168" fontId="3" fillId="0" borderId="10" xfId="42" applyNumberFormat="1" applyFont="1" applyBorder="1" applyAlignment="1" applyProtection="1">
      <alignment horizontal="center" vertical="center" wrapText="1"/>
      <protection locked="0"/>
    </xf>
    <xf numFmtId="168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8" fontId="3" fillId="0" borderId="10" xfId="42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8" fontId="5" fillId="0" borderId="10" xfId="42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43" fontId="3" fillId="0" borderId="0" xfId="42" applyFont="1" applyBorder="1" applyAlignment="1">
      <alignment horizontal="center" vertical="center" wrapText="1"/>
    </xf>
    <xf numFmtId="43" fontId="5" fillId="0" borderId="0" xfId="42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5" fillId="0" borderId="0" xfId="42" applyNumberFormat="1" applyFont="1" applyBorder="1" applyAlignment="1" applyProtection="1">
      <alignment horizontal="center" vertical="center" wrapText="1"/>
      <protection/>
    </xf>
    <xf numFmtId="168" fontId="5" fillId="0" borderId="0" xfId="42" applyNumberFormat="1" applyFont="1" applyFill="1" applyBorder="1" applyAlignment="1" applyProtection="1">
      <alignment horizontal="center" vertical="center" wrapText="1"/>
      <protection/>
    </xf>
    <xf numFmtId="168" fontId="3" fillId="0" borderId="0" xfId="42" applyNumberFormat="1" applyFont="1" applyFill="1" applyAlignment="1">
      <alignment vertical="center"/>
    </xf>
    <xf numFmtId="168" fontId="5" fillId="0" borderId="11" xfId="42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8" fontId="3" fillId="0" borderId="0" xfId="42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8" fontId="5" fillId="0" borderId="10" xfId="42" applyNumberFormat="1" applyFont="1" applyFill="1" applyBorder="1" applyAlignment="1">
      <alignment horizontal="center" vertical="center" wrapText="1"/>
    </xf>
    <xf numFmtId="168" fontId="3" fillId="0" borderId="0" xfId="42" applyNumberFormat="1" applyFont="1" applyFill="1" applyAlignment="1">
      <alignment horizontal="center" vertical="center" wrapText="1"/>
    </xf>
    <xf numFmtId="168" fontId="3" fillId="0" borderId="0" xfId="42" applyNumberFormat="1" applyFont="1" applyFill="1" applyBorder="1" applyAlignment="1">
      <alignment vertical="center"/>
    </xf>
    <xf numFmtId="0" fontId="3" fillId="0" borderId="0" xfId="42" applyNumberFormat="1" applyFont="1" applyFill="1" applyAlignment="1">
      <alignment horizontal="right" vertical="center" wrapText="1"/>
    </xf>
    <xf numFmtId="168" fontId="3" fillId="0" borderId="0" xfId="42" applyNumberFormat="1" applyFont="1" applyFill="1" applyAlignment="1" applyProtection="1">
      <alignment vertical="center" wrapText="1"/>
      <protection locked="0"/>
    </xf>
    <xf numFmtId="168" fontId="3" fillId="0" borderId="0" xfId="42" applyNumberFormat="1" applyFont="1" applyFill="1" applyAlignment="1" applyProtection="1">
      <alignment vertical="center" wrapText="1"/>
      <protection/>
    </xf>
    <xf numFmtId="168" fontId="3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8" fontId="5" fillId="0" borderId="0" xfId="42" applyNumberFormat="1" applyFont="1" applyFill="1" applyAlignment="1">
      <alignment vertical="center"/>
    </xf>
    <xf numFmtId="168" fontId="5" fillId="0" borderId="12" xfId="42" applyNumberFormat="1" applyFont="1" applyFill="1" applyBorder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168" fontId="6" fillId="0" borderId="10" xfId="4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168" fontId="5" fillId="0" borderId="0" xfId="42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8" fontId="5" fillId="0" borderId="0" xfId="42" applyNumberFormat="1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vertical="center"/>
    </xf>
    <xf numFmtId="168" fontId="3" fillId="0" borderId="0" xfId="0" applyNumberFormat="1" applyFont="1" applyAlignment="1" applyProtection="1">
      <alignment vertical="center"/>
      <protection locked="0"/>
    </xf>
    <xf numFmtId="168" fontId="23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168" fontId="2" fillId="0" borderId="0" xfId="42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8" fontId="6" fillId="0" borderId="2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8" fontId="2" fillId="0" borderId="22" xfId="42" applyNumberFormat="1" applyFont="1" applyBorder="1" applyAlignment="1">
      <alignment vertical="center"/>
    </xf>
    <xf numFmtId="0" fontId="4" fillId="0" borderId="17" xfId="0" applyFont="1" applyBorder="1" applyAlignment="1" applyProtection="1">
      <alignment vertical="center" wrapText="1"/>
      <protection locked="0"/>
    </xf>
    <xf numFmtId="168" fontId="6" fillId="0" borderId="2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8" fillId="0" borderId="0" xfId="0" applyFont="1" applyAlignment="1" applyProtection="1">
      <alignment vertical="center" wrapText="1"/>
      <protection locked="0"/>
    </xf>
    <xf numFmtId="168" fontId="2" fillId="0" borderId="10" xfId="42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8" fontId="0" fillId="0" borderId="0" xfId="42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68" fontId="2" fillId="0" borderId="10" xfId="42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8" fontId="2" fillId="0" borderId="0" xfId="42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8" fontId="2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168" fontId="0" fillId="0" borderId="0" xfId="42" applyNumberFormat="1" applyFont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6" fillId="0" borderId="10" xfId="0" applyFont="1" applyBorder="1" applyAlignment="1" applyProtection="1">
      <alignment vertical="center" wrapText="1"/>
      <protection locked="0"/>
    </xf>
    <xf numFmtId="168" fontId="2" fillId="0" borderId="10" xfId="42" applyNumberFormat="1" applyFont="1" applyBorder="1" applyAlignment="1" applyProtection="1">
      <alignment vertical="center" wrapText="1"/>
      <protection locked="0"/>
    </xf>
    <xf numFmtId="168" fontId="2" fillId="0" borderId="10" xfId="42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168" fontId="2" fillId="0" borderId="10" xfId="42" applyNumberFormat="1" applyFont="1" applyBorder="1" applyAlignment="1" applyProtection="1">
      <alignment horizontal="center" vertical="center" wrapText="1"/>
      <protection locked="0"/>
    </xf>
    <xf numFmtId="168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168" fontId="22" fillId="0" borderId="10" xfId="42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8" fontId="6" fillId="0" borderId="11" xfId="42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8" fontId="6" fillId="0" borderId="10" xfId="42" applyNumberFormat="1" applyFont="1" applyBorder="1" applyAlignment="1" applyProtection="1">
      <alignment horizontal="center" vertical="center" wrapText="1"/>
      <protection/>
    </xf>
    <xf numFmtId="168" fontId="2" fillId="0" borderId="0" xfId="0" applyNumberFormat="1" applyFont="1" applyAlignment="1">
      <alignment vertical="center"/>
    </xf>
    <xf numFmtId="168" fontId="2" fillId="0" borderId="0" xfId="42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justify" vertical="center" wrapText="1"/>
      <protection locked="0"/>
    </xf>
    <xf numFmtId="0" fontId="24" fillId="0" borderId="14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168" fontId="3" fillId="0" borderId="25" xfId="42" applyNumberFormat="1" applyFont="1" applyBorder="1" applyAlignment="1" applyProtection="1">
      <alignment horizontal="center" vertical="center" wrapText="1"/>
      <protection/>
    </xf>
    <xf numFmtId="168" fontId="3" fillId="0" borderId="24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42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4" fillId="0" borderId="0" xfId="0" applyFont="1" applyBorder="1" applyAlignment="1" applyProtection="1">
      <alignment horizontal="center" vertical="center" wrapText="1"/>
      <protection/>
    </xf>
    <xf numFmtId="168" fontId="5" fillId="0" borderId="10" xfId="42" applyNumberFormat="1" applyFont="1" applyFill="1" applyBorder="1" applyAlignment="1">
      <alignment horizontal="center" vertical="center"/>
    </xf>
    <xf numFmtId="168" fontId="3" fillId="0" borderId="0" xfId="42" applyNumberFormat="1" applyFont="1" applyFill="1" applyAlignment="1" quotePrefix="1">
      <alignment horizontal="center" vertical="center"/>
    </xf>
    <xf numFmtId="168" fontId="7" fillId="0" borderId="0" xfId="53" applyNumberFormat="1" applyFill="1" applyAlignment="1" applyProtection="1">
      <alignment horizontal="center" vertical="center"/>
      <protection/>
    </xf>
    <xf numFmtId="168" fontId="3" fillId="0" borderId="0" xfId="42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8" fontId="3" fillId="0" borderId="0" xfId="4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42" fillId="0" borderId="0" xfId="53" applyFont="1" applyAlignment="1" applyProtection="1">
      <alignment horizontal="center"/>
      <protection/>
    </xf>
    <xf numFmtId="0" fontId="2" fillId="0" borderId="0" xfId="0" applyFont="1" applyAlignment="1">
      <alignment horizontal="left" indent="4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71</xdr:row>
      <xdr:rowOff>85725</xdr:rowOff>
    </xdr:from>
    <xdr:to>
      <xdr:col>6</xdr:col>
      <xdr:colOff>809625</xdr:colOff>
      <xdr:row>77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14554200"/>
          <a:ext cx="54292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GjwRGmwc(1g)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46.018.200.03.28.228.2015.299, Zvs:15-11-2015,  wcwewR:46.018.200.03.21.190.2015.622, Zvs: 11-02-2016, 
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KvweUv: 51.01.5835.000.41.060.16.227, Zvs: 28-03-2016, 
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KvweLv (Pvj) 51.01.5835.000.41.016.15.376, Zvs: 23-11-2015, KvweLv (Mg) 51.01.5835.000.41.070.16.226, Zvs: 28-03-2016, wUAvi (Pvj) 51.01.5835.000.41.017.15-375, Zvs: 23-11-2015, wUAvi (bM`) 51.01.5835.000.41.061.16.228, Zvs: 28-03-2016, AwZ`wi`ª (1g) 51.01.5835.000.96.007.15.360, Zvs: 30-10-2015, AwZ`wi`ª(2q) 51.01.5835.000.96.062.16-218, Zvs: 20-03-2016|</a:t>
          </a:r>
        </a:p>
      </xdr:txBody>
    </xdr:sp>
    <xdr:clientData/>
  </xdr:twoCellAnchor>
  <xdr:twoCellAnchor>
    <xdr:from>
      <xdr:col>0</xdr:col>
      <xdr:colOff>390525</xdr:colOff>
      <xdr:row>54</xdr:row>
      <xdr:rowOff>9525</xdr:rowOff>
    </xdr:from>
    <xdr:to>
      <xdr:col>6</xdr:col>
      <xdr:colOff>790575</xdr:colOff>
      <xdr:row>56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0525" y="10925175"/>
          <a:ext cx="54292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MÖv:cy:‡eZb,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‡PK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bs: 3277163 ‡PK bs: 5516443,, †PKbs: 1557373, †PKbs: 5316449,‡PKbs: 557367 †PKbs: 3277169, †PKbs: 8016941</a:t>
          </a:r>
        </a:p>
      </xdr:txBody>
    </xdr:sp>
    <xdr:clientData/>
  </xdr:twoCellAnchor>
  <xdr:twoCellAnchor>
    <xdr:from>
      <xdr:col>1</xdr:col>
      <xdr:colOff>9525</xdr:colOff>
      <xdr:row>45</xdr:row>
      <xdr:rowOff>19050</xdr:rowOff>
    </xdr:from>
    <xdr:to>
      <xdr:col>2</xdr:col>
      <xdr:colOff>1181100</xdr:colOff>
      <xdr:row>46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9575" y="9039225"/>
          <a:ext cx="1933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†PKbs: 6980773I †PKbs:6980785</a:t>
          </a:r>
        </a:p>
      </xdr:txBody>
    </xdr:sp>
    <xdr:clientData/>
  </xdr:twoCellAnchor>
  <xdr:twoCellAnchor>
    <xdr:from>
      <xdr:col>0</xdr:col>
      <xdr:colOff>390525</xdr:colOff>
      <xdr:row>91</xdr:row>
      <xdr:rowOff>9525</xdr:rowOff>
    </xdr:from>
    <xdr:to>
      <xdr:col>6</xdr:col>
      <xdr:colOff>771525</xdr:colOff>
      <xdr:row>95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0525" y="18583275"/>
          <a:ext cx="54102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wfwRGd:(1)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51.01.5835.000.41.008.15.323, ZvwiL: 20-09-2015, (2) 51.01.5835.000.008.16.412, 
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ZvwiL: 20-06-2016, wfwRwW: (1)D:wb:A/Ryox/wfwRwW/664, Zvs: 20-08-2015 (2) 681, Zvs:31-08-2015, (3) 707,  
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Zvs:08-09-2015, (4) 787, Zvst15-10-2015, (5) 857, Zvs: 05-11-2015, (6) 1014, Zvs:14-12-2015, 
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(7) 26, Zvs: 07-01-2016, (8) 97(16), Zvs: 11-02-2016, (9) 174, Zvs:16-03-2016, (10) 242,
</a:t>
          </a:r>
          <a:r>
            <a:rPr lang="en-US" cap="none" sz="10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Zvs: 20-04-2016, (11) 298 , Zvs: 17-05-2016, (12) 307, Zvs: 16-06-2016Bs, wR.Avi: (1) D.cÖ:ev:K: 51.018.5835.000.41.003.15.276, Zvs: 16-05-2016, (2) 51.01.5835.000.41.003.310, Zvs: 22-05-2016Bs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</xdr:row>
      <xdr:rowOff>47625</xdr:rowOff>
    </xdr:from>
    <xdr:to>
      <xdr:col>8</xdr:col>
      <xdr:colOff>542925</xdr:colOff>
      <xdr:row>6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3390900" y="847725"/>
          <a:ext cx="2028825" cy="419100"/>
          <a:chOff x="3645" y="4591"/>
          <a:chExt cx="2655" cy="70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320" y="4591"/>
            <a:ext cx="1980" cy="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SutonnyMJ"/>
                <a:ea typeface="SutonnyMJ"/>
                <a:cs typeface="SutonnyMJ"/>
              </a:rPr>
              <a:t>06 kÖveb 1423 evsjv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305" y="4863"/>
            <a:ext cx="1980" cy="4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21 RyjvB 2016 wLªóvã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3645" y="4771"/>
            <a:ext cx="900" cy="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ZvwiLt</a:t>
            </a:r>
          </a:p>
        </xdr:txBody>
      </xdr:sp>
      <xdr:sp>
        <xdr:nvSpPr>
          <xdr:cNvPr id="5" name="Line 2"/>
          <xdr:cNvSpPr>
            <a:spLocks/>
          </xdr:cNvSpPr>
        </xdr:nvSpPr>
        <xdr:spPr>
          <a:xfrm>
            <a:off x="4350" y="4937"/>
            <a:ext cx="18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P%20P-S-61-2013-14\Audit%20(UP%20S-61)-%202013-2014\Financial%20Format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"/>
      <sheetName val="1-19"/>
      <sheetName val="23"/>
      <sheetName val="DFA"/>
      <sheetName val="Budget"/>
      <sheetName val="Fix. Assets"/>
      <sheetName val="BR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ushaheen5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urbojuriup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00" workbookViewId="0" topLeftCell="A46">
      <selection activeCell="D24" sqref="D24"/>
    </sheetView>
  </sheetViews>
  <sheetFormatPr defaultColWidth="9.140625" defaultRowHeight="15.75" customHeight="1"/>
  <cols>
    <col min="1" max="1" width="28.57421875" style="2" customWidth="1"/>
    <col min="2" max="2" width="5.8515625" style="2" customWidth="1"/>
    <col min="3" max="3" width="11.140625" style="6" customWidth="1"/>
    <col min="4" max="4" width="17.00390625" style="14" customWidth="1"/>
    <col min="5" max="5" width="16.8515625" style="14" customWidth="1"/>
    <col min="6" max="6" width="13.00390625" style="6" customWidth="1"/>
    <col min="7" max="7" width="12.57421875" style="2" customWidth="1"/>
    <col min="8" max="8" width="12.7109375" style="2" bestFit="1" customWidth="1"/>
    <col min="9" max="9" width="17.00390625" style="2" customWidth="1"/>
    <col min="10" max="10" width="14.140625" style="2" bestFit="1" customWidth="1"/>
    <col min="11" max="16384" width="9.140625" style="2" customWidth="1"/>
  </cols>
  <sheetData>
    <row r="1" spans="1:7" ht="18" customHeight="1">
      <c r="A1" s="162" t="s">
        <v>56</v>
      </c>
      <c r="B1" s="163"/>
      <c r="C1" s="163"/>
      <c r="D1" s="163"/>
      <c r="E1" s="163"/>
      <c r="F1" s="164"/>
      <c r="G1" s="12"/>
    </row>
    <row r="2" spans="1:8" ht="17.25">
      <c r="A2" s="169" t="s">
        <v>283</v>
      </c>
      <c r="B2" s="170"/>
      <c r="C2" s="170"/>
      <c r="D2" s="170"/>
      <c r="E2" s="170"/>
      <c r="F2" s="171"/>
      <c r="G2" s="13"/>
      <c r="H2" s="10"/>
    </row>
    <row r="3" spans="1:7" ht="17.25" customHeight="1">
      <c r="A3" s="165" t="s">
        <v>214</v>
      </c>
      <c r="B3" s="166"/>
      <c r="C3" s="166"/>
      <c r="D3" s="166"/>
      <c r="E3" s="166"/>
      <c r="F3" s="167"/>
      <c r="G3" s="12"/>
    </row>
    <row r="4" spans="1:7" s="24" customFormat="1" ht="8.25" customHeight="1">
      <c r="A4" s="70"/>
      <c r="B4" s="71"/>
      <c r="C4" s="71"/>
      <c r="D4" s="71"/>
      <c r="E4" s="71"/>
      <c r="F4" s="72"/>
      <c r="G4" s="39"/>
    </row>
    <row r="5" spans="1:7" s="24" customFormat="1" ht="15.75" customHeight="1">
      <c r="A5" s="168" t="s">
        <v>62</v>
      </c>
      <c r="B5" s="168" t="s">
        <v>0</v>
      </c>
      <c r="C5" s="168" t="s">
        <v>215</v>
      </c>
      <c r="D5" s="168"/>
      <c r="E5" s="168"/>
      <c r="F5" s="168" t="s">
        <v>216</v>
      </c>
      <c r="G5" s="39"/>
    </row>
    <row r="6" spans="1:7" s="24" customFormat="1" ht="15" customHeight="1">
      <c r="A6" s="168"/>
      <c r="B6" s="168"/>
      <c r="C6" s="91" t="s">
        <v>1</v>
      </c>
      <c r="D6" s="92" t="s">
        <v>2</v>
      </c>
      <c r="E6" s="92" t="s">
        <v>36</v>
      </c>
      <c r="F6" s="168"/>
      <c r="G6" s="39"/>
    </row>
    <row r="7" spans="1:7" s="4" customFormat="1" ht="15.75" customHeight="1">
      <c r="A7" s="26" t="s">
        <v>84</v>
      </c>
      <c r="B7" s="27"/>
      <c r="C7" s="28"/>
      <c r="D7" s="29"/>
      <c r="E7" s="30"/>
      <c r="F7" s="28"/>
      <c r="G7" s="16"/>
    </row>
    <row r="8" spans="1:7" s="4" customFormat="1" ht="15.75" customHeight="1">
      <c r="A8" s="26" t="s">
        <v>89</v>
      </c>
      <c r="B8" s="27"/>
      <c r="C8" s="28"/>
      <c r="D8" s="29"/>
      <c r="E8" s="30"/>
      <c r="F8" s="28"/>
      <c r="G8" s="16"/>
    </row>
    <row r="9" spans="1:7" s="4" customFormat="1" ht="15" customHeight="1">
      <c r="A9" s="27" t="s">
        <v>40</v>
      </c>
      <c r="B9" s="27"/>
      <c r="C9" s="31">
        <v>5290</v>
      </c>
      <c r="D9" s="32">
        <v>80018</v>
      </c>
      <c r="E9" s="33">
        <v>85308</v>
      </c>
      <c r="F9" s="31">
        <v>1543911</v>
      </c>
      <c r="G9" s="16"/>
    </row>
    <row r="10" spans="1:7" s="4" customFormat="1" ht="15.75" customHeight="1">
      <c r="A10" s="27" t="s">
        <v>5</v>
      </c>
      <c r="B10" s="27"/>
      <c r="C10" s="31">
        <v>27</v>
      </c>
      <c r="D10" s="32">
        <v>0</v>
      </c>
      <c r="E10" s="33">
        <v>27</v>
      </c>
      <c r="F10" s="31">
        <v>11</v>
      </c>
      <c r="G10" s="16"/>
    </row>
    <row r="11" spans="1:7" s="4" customFormat="1" ht="15.75" customHeight="1">
      <c r="A11" s="27" t="s">
        <v>6</v>
      </c>
      <c r="B11" s="34">
        <v>3</v>
      </c>
      <c r="C11" s="35">
        <f>+Note!D35</f>
        <v>333743</v>
      </c>
      <c r="D11" s="33">
        <f>Note!E35</f>
        <v>0</v>
      </c>
      <c r="E11" s="33">
        <v>333743</v>
      </c>
      <c r="F11" s="31">
        <v>23230</v>
      </c>
      <c r="G11" s="16"/>
    </row>
    <row r="12" spans="1:7" s="4" customFormat="1" ht="15.75" customHeight="1">
      <c r="A12" s="27" t="s">
        <v>39</v>
      </c>
      <c r="B12" s="34">
        <v>4</v>
      </c>
      <c r="C12" s="35">
        <f>+Note!D42</f>
        <v>10000</v>
      </c>
      <c r="D12" s="33">
        <f>Note!E42</f>
        <v>0</v>
      </c>
      <c r="E12" s="33">
        <f>+C12+D12</f>
        <v>10000</v>
      </c>
      <c r="F12" s="31">
        <v>7000</v>
      </c>
      <c r="G12" s="16"/>
    </row>
    <row r="13" spans="1:7" s="4" customFormat="1" ht="15.75" customHeight="1">
      <c r="A13" s="27" t="s">
        <v>38</v>
      </c>
      <c r="B13" s="34"/>
      <c r="C13" s="31">
        <v>0</v>
      </c>
      <c r="D13" s="32">
        <v>0</v>
      </c>
      <c r="E13" s="33">
        <v>0</v>
      </c>
      <c r="F13" s="31">
        <v>0</v>
      </c>
      <c r="G13" s="16"/>
    </row>
    <row r="14" spans="1:7" s="4" customFormat="1" ht="15.75" customHeight="1">
      <c r="A14" s="27" t="s">
        <v>7</v>
      </c>
      <c r="B14" s="34"/>
      <c r="C14" s="31">
        <v>0</v>
      </c>
      <c r="D14" s="32">
        <v>0</v>
      </c>
      <c r="E14" s="33">
        <v>0</v>
      </c>
      <c r="F14" s="31">
        <v>0</v>
      </c>
      <c r="G14" s="16"/>
    </row>
    <row r="15" spans="1:7" s="4" customFormat="1" ht="15.75" customHeight="1">
      <c r="A15" s="27" t="s">
        <v>8</v>
      </c>
      <c r="B15" s="34"/>
      <c r="C15" s="31">
        <v>18680</v>
      </c>
      <c r="D15" s="32">
        <v>0</v>
      </c>
      <c r="E15" s="33">
        <v>18680</v>
      </c>
      <c r="F15" s="31">
        <v>12050</v>
      </c>
      <c r="G15" s="16"/>
    </row>
    <row r="16" spans="1:7" s="4" customFormat="1" ht="15.75" customHeight="1">
      <c r="A16" s="27" t="s">
        <v>9</v>
      </c>
      <c r="B16" s="34"/>
      <c r="C16" s="31">
        <v>0</v>
      </c>
      <c r="D16" s="32">
        <v>0</v>
      </c>
      <c r="E16" s="33">
        <v>0</v>
      </c>
      <c r="F16" s="31">
        <v>0</v>
      </c>
      <c r="G16" s="16"/>
    </row>
    <row r="17" spans="1:7" s="4" customFormat="1" ht="15.75" customHeight="1">
      <c r="A17" s="27" t="s">
        <v>58</v>
      </c>
      <c r="B17" s="34"/>
      <c r="C17" s="31">
        <v>9287</v>
      </c>
      <c r="D17" s="32">
        <v>0</v>
      </c>
      <c r="E17" s="33">
        <v>9287</v>
      </c>
      <c r="F17" s="31">
        <v>0</v>
      </c>
      <c r="G17" s="16"/>
    </row>
    <row r="18" spans="1:7" s="4" customFormat="1" ht="15.75" customHeight="1">
      <c r="A18" s="78" t="s">
        <v>115</v>
      </c>
      <c r="B18" s="34">
        <v>5</v>
      </c>
      <c r="C18" s="35">
        <f>+Note!D50</f>
        <v>0</v>
      </c>
      <c r="D18" s="33">
        <f>+Note!E50</f>
        <v>455818</v>
      </c>
      <c r="E18" s="33">
        <v>455818</v>
      </c>
      <c r="F18" s="35">
        <f>+Note!G50</f>
        <v>750000</v>
      </c>
      <c r="G18" s="16"/>
    </row>
    <row r="19" spans="1:7" s="4" customFormat="1" ht="15.75" customHeight="1">
      <c r="A19" s="27" t="s">
        <v>85</v>
      </c>
      <c r="B19" s="34">
        <v>6</v>
      </c>
      <c r="C19" s="35">
        <f>+Note!D58</f>
        <v>0</v>
      </c>
      <c r="D19" s="33">
        <f>+Note!E58</f>
        <v>717129</v>
      </c>
      <c r="E19" s="33">
        <v>717129</v>
      </c>
      <c r="F19" s="35">
        <f>+Note!G58</f>
        <v>584610</v>
      </c>
      <c r="G19" s="16"/>
    </row>
    <row r="20" spans="1:7" s="4" customFormat="1" ht="15.75" customHeight="1">
      <c r="A20" s="27" t="s">
        <v>10</v>
      </c>
      <c r="B20" s="34">
        <v>7</v>
      </c>
      <c r="C20" s="35">
        <f>Note!D71</f>
        <v>0</v>
      </c>
      <c r="D20" s="33">
        <f>+Note!E71</f>
        <v>4319932</v>
      </c>
      <c r="E20" s="33">
        <f>+C20+D20</f>
        <v>4319932</v>
      </c>
      <c r="F20" s="35">
        <f>+Note!G71</f>
        <v>8154793</v>
      </c>
      <c r="G20" s="16"/>
    </row>
    <row r="21" spans="1:10" s="4" customFormat="1" ht="15.75" customHeight="1">
      <c r="A21" s="27" t="s">
        <v>114</v>
      </c>
      <c r="B21" s="34">
        <v>8</v>
      </c>
      <c r="C21" s="35">
        <f>Note!D83</f>
        <v>0</v>
      </c>
      <c r="D21" s="33">
        <f>+Note!E83</f>
        <v>0</v>
      </c>
      <c r="E21" s="33">
        <v>0</v>
      </c>
      <c r="F21" s="35">
        <f>+Note!G83</f>
        <v>0</v>
      </c>
      <c r="G21" s="94"/>
      <c r="J21" s="40"/>
    </row>
    <row r="22" spans="1:10" s="4" customFormat="1" ht="15.75" customHeight="1">
      <c r="A22" s="78" t="s">
        <v>11</v>
      </c>
      <c r="B22" s="34">
        <v>9</v>
      </c>
      <c r="C22" s="35">
        <f>Note!D91</f>
        <v>0</v>
      </c>
      <c r="D22" s="33">
        <f>+Note!E91</f>
        <v>3353353</v>
      </c>
      <c r="E22" s="33">
        <v>3353353</v>
      </c>
      <c r="F22" s="35">
        <f>+Note!G91</f>
        <v>1400071</v>
      </c>
      <c r="G22" s="16"/>
      <c r="J22" s="41"/>
    </row>
    <row r="23" spans="1:10" s="4" customFormat="1" ht="15.75" customHeight="1">
      <c r="A23" s="78" t="s">
        <v>116</v>
      </c>
      <c r="B23" s="34">
        <v>10</v>
      </c>
      <c r="C23" s="35"/>
      <c r="D23" s="33">
        <v>0</v>
      </c>
      <c r="E23" s="33">
        <v>0</v>
      </c>
      <c r="F23" s="35">
        <f>+Note!G103</f>
        <v>0</v>
      </c>
      <c r="G23" s="16"/>
      <c r="J23" s="41"/>
    </row>
    <row r="24" spans="1:10" s="4" customFormat="1" ht="15.75" customHeight="1">
      <c r="A24" s="78" t="s">
        <v>117</v>
      </c>
      <c r="B24" s="34">
        <v>11</v>
      </c>
      <c r="C24" s="35">
        <v>0</v>
      </c>
      <c r="D24" s="33">
        <v>0</v>
      </c>
      <c r="E24" s="33">
        <v>0</v>
      </c>
      <c r="F24" s="35">
        <f>+Note!G108</f>
        <v>0</v>
      </c>
      <c r="G24" s="16"/>
      <c r="J24" s="41"/>
    </row>
    <row r="25" spans="1:10" s="4" customFormat="1" ht="15.75" customHeight="1">
      <c r="A25" s="27" t="s">
        <v>12</v>
      </c>
      <c r="B25" s="34">
        <v>12</v>
      </c>
      <c r="C25" s="35">
        <f>+Note!D118</f>
        <v>235916</v>
      </c>
      <c r="D25" s="33">
        <f>+Note!E118</f>
        <v>0</v>
      </c>
      <c r="E25" s="33">
        <f>+C25+D25</f>
        <v>235916</v>
      </c>
      <c r="F25" s="35">
        <f>+Note!G118</f>
        <v>45650</v>
      </c>
      <c r="G25" s="16"/>
      <c r="J25" s="42"/>
    </row>
    <row r="26" spans="1:8" s="4" customFormat="1" ht="20.25" customHeight="1" thickBot="1">
      <c r="A26" s="37" t="s">
        <v>13</v>
      </c>
      <c r="B26" s="37"/>
      <c r="C26" s="48">
        <v>612943</v>
      </c>
      <c r="D26" s="48">
        <f>SUM(D9:D25)</f>
        <v>8926250</v>
      </c>
      <c r="E26" s="48">
        <f>SUM(E9:E25)</f>
        <v>9539193</v>
      </c>
      <c r="F26" s="48">
        <f>SUM(F9:F25)</f>
        <v>12518327</v>
      </c>
      <c r="G26" s="94"/>
      <c r="H26" s="44"/>
    </row>
    <row r="27" spans="1:7" s="4" customFormat="1" ht="15.75" customHeight="1" thickTop="1">
      <c r="A27" s="43" t="s">
        <v>80</v>
      </c>
      <c r="B27" s="34"/>
      <c r="C27" s="31"/>
      <c r="D27" s="32"/>
      <c r="E27" s="33"/>
      <c r="F27" s="31"/>
      <c r="G27" s="16"/>
    </row>
    <row r="28" spans="1:7" s="4" customFormat="1" ht="15.75" customHeight="1">
      <c r="A28" s="27" t="s">
        <v>14</v>
      </c>
      <c r="B28" s="34">
        <v>13</v>
      </c>
      <c r="C28" s="35">
        <v>158350</v>
      </c>
      <c r="D28" s="33">
        <v>717129</v>
      </c>
      <c r="E28" s="33">
        <f>+C28+D28</f>
        <v>875479</v>
      </c>
      <c r="F28" s="38">
        <v>584610</v>
      </c>
      <c r="G28" s="16"/>
    </row>
    <row r="29" spans="1:9" s="4" customFormat="1" ht="16.5">
      <c r="A29" s="26" t="s">
        <v>118</v>
      </c>
      <c r="B29" s="34"/>
      <c r="C29" s="31"/>
      <c r="D29" s="32">
        <v>0</v>
      </c>
      <c r="E29" s="33"/>
      <c r="F29" s="31"/>
      <c r="G29" s="16"/>
      <c r="I29" s="44"/>
    </row>
    <row r="30" spans="1:9" s="4" customFormat="1" ht="16.5">
      <c r="A30" s="27" t="s">
        <v>119</v>
      </c>
      <c r="B30" s="34">
        <v>14</v>
      </c>
      <c r="C30" s="31">
        <f>+Note!D142</f>
        <v>0</v>
      </c>
      <c r="D30" s="31">
        <v>3153395</v>
      </c>
      <c r="E30" s="33">
        <f aca="true" t="shared" si="0" ref="E30:E40">+C30+D30</f>
        <v>3153395</v>
      </c>
      <c r="F30" s="31">
        <f>+Note!G142</f>
        <v>6893140</v>
      </c>
      <c r="G30" s="16"/>
      <c r="I30" s="44"/>
    </row>
    <row r="31" spans="1:9" s="4" customFormat="1" ht="16.5">
      <c r="A31" s="27" t="s">
        <v>180</v>
      </c>
      <c r="B31" s="34">
        <v>15</v>
      </c>
      <c r="C31" s="31">
        <f>+Note!D154</f>
        <v>0</v>
      </c>
      <c r="D31" s="31">
        <f>+Note!E154</f>
        <v>0</v>
      </c>
      <c r="E31" s="33">
        <f t="shared" si="0"/>
        <v>0</v>
      </c>
      <c r="F31" s="31">
        <f>+Note!G154</f>
        <v>489241</v>
      </c>
      <c r="G31" s="16"/>
      <c r="I31" s="44"/>
    </row>
    <row r="32" spans="1:9" s="4" customFormat="1" ht="16.5">
      <c r="A32" s="27" t="s">
        <v>120</v>
      </c>
      <c r="B32" s="34">
        <v>16</v>
      </c>
      <c r="C32" s="31">
        <f>+Note!D164</f>
        <v>0</v>
      </c>
      <c r="D32" s="31">
        <v>36336</v>
      </c>
      <c r="E32" s="33">
        <f t="shared" si="0"/>
        <v>36336</v>
      </c>
      <c r="F32" s="31">
        <f>+Note!G164</f>
        <v>126900</v>
      </c>
      <c r="G32" s="16"/>
      <c r="I32" s="44"/>
    </row>
    <row r="33" spans="1:9" s="4" customFormat="1" ht="15.75" customHeight="1">
      <c r="A33" s="27" t="s">
        <v>15</v>
      </c>
      <c r="B33" s="34">
        <v>17</v>
      </c>
      <c r="C33" s="35">
        <f>+Note!D175</f>
        <v>0</v>
      </c>
      <c r="D33" s="33">
        <v>845847</v>
      </c>
      <c r="E33" s="33">
        <f t="shared" si="0"/>
        <v>845847</v>
      </c>
      <c r="F33" s="35">
        <f>+Note!G175</f>
        <v>390905</v>
      </c>
      <c r="G33" s="16"/>
      <c r="I33" s="19"/>
    </row>
    <row r="34" spans="1:9" s="4" customFormat="1" ht="15.75" customHeight="1">
      <c r="A34" s="27" t="s">
        <v>121</v>
      </c>
      <c r="B34" s="34">
        <v>18</v>
      </c>
      <c r="C34" s="35">
        <v>0</v>
      </c>
      <c r="D34" s="33">
        <v>0</v>
      </c>
      <c r="E34" s="33">
        <f t="shared" si="0"/>
        <v>0</v>
      </c>
      <c r="F34" s="35">
        <f>+Note!G183</f>
        <v>0</v>
      </c>
      <c r="G34" s="16"/>
      <c r="I34" s="19"/>
    </row>
    <row r="35" spans="1:9" s="4" customFormat="1" ht="15.75" customHeight="1">
      <c r="A35" s="27" t="s">
        <v>122</v>
      </c>
      <c r="B35" s="34">
        <v>19</v>
      </c>
      <c r="C35" s="35">
        <f>+Note!D203</f>
        <v>24960</v>
      </c>
      <c r="D35" s="33">
        <f>+Note!E203</f>
        <v>0</v>
      </c>
      <c r="E35" s="33">
        <f t="shared" si="0"/>
        <v>24960</v>
      </c>
      <c r="F35" s="35">
        <f>+Note!G203</f>
        <v>423848</v>
      </c>
      <c r="G35" s="16"/>
      <c r="I35" s="19"/>
    </row>
    <row r="36" spans="1:9" s="4" customFormat="1" ht="15.75" customHeight="1">
      <c r="A36" s="27" t="s">
        <v>123</v>
      </c>
      <c r="B36" s="34">
        <v>20</v>
      </c>
      <c r="C36" s="35">
        <f>+Note!D143</f>
        <v>0</v>
      </c>
      <c r="D36" s="33">
        <f>+Note!E143</f>
        <v>0</v>
      </c>
      <c r="E36" s="33">
        <f t="shared" si="0"/>
        <v>0</v>
      </c>
      <c r="F36" s="35">
        <v>147740</v>
      </c>
      <c r="G36" s="16"/>
      <c r="I36" s="19"/>
    </row>
    <row r="37" spans="1:9" s="4" customFormat="1" ht="15.75" customHeight="1">
      <c r="A37" s="27" t="s">
        <v>124</v>
      </c>
      <c r="B37" s="34">
        <v>21</v>
      </c>
      <c r="C37" s="35">
        <f>+Note!D144</f>
        <v>0</v>
      </c>
      <c r="D37" s="33">
        <v>0</v>
      </c>
      <c r="E37" s="33">
        <f t="shared" si="0"/>
        <v>0</v>
      </c>
      <c r="F37" s="35">
        <f>+Note!G212</f>
        <v>25000</v>
      </c>
      <c r="G37" s="16"/>
      <c r="I37" s="19"/>
    </row>
    <row r="38" spans="1:9" s="4" customFormat="1" ht="15.75" customHeight="1">
      <c r="A38" s="27" t="s">
        <v>17</v>
      </c>
      <c r="B38" s="34">
        <v>22</v>
      </c>
      <c r="C38" s="35">
        <v>8200</v>
      </c>
      <c r="D38" s="33">
        <v>3644924</v>
      </c>
      <c r="E38" s="33">
        <f t="shared" si="0"/>
        <v>3653124</v>
      </c>
      <c r="F38" s="35">
        <f>+Note!G225</f>
        <v>3351607</v>
      </c>
      <c r="G38" s="16"/>
      <c r="I38" s="19"/>
    </row>
    <row r="39" spans="1:9" s="4" customFormat="1" ht="15.75" customHeight="1">
      <c r="A39" s="27" t="s">
        <v>125</v>
      </c>
      <c r="B39" s="34">
        <v>23</v>
      </c>
      <c r="C39" s="35">
        <f>+Note!D231</f>
        <v>0</v>
      </c>
      <c r="D39" s="33">
        <f>+Note!E231</f>
        <v>0</v>
      </c>
      <c r="E39" s="33">
        <f t="shared" si="0"/>
        <v>0</v>
      </c>
      <c r="F39" s="35">
        <f>+Note!G231</f>
        <v>0</v>
      </c>
      <c r="G39" s="16"/>
      <c r="I39" s="19"/>
    </row>
    <row r="40" spans="1:9" s="4" customFormat="1" ht="15.75" customHeight="1">
      <c r="A40" s="27" t="s">
        <v>126</v>
      </c>
      <c r="B40" s="34">
        <v>24</v>
      </c>
      <c r="C40" s="35">
        <f>+Note!D235</f>
        <v>0</v>
      </c>
      <c r="D40" s="95">
        <f>+Note!E235</f>
        <v>0</v>
      </c>
      <c r="E40" s="33">
        <f t="shared" si="0"/>
        <v>0</v>
      </c>
      <c r="F40" s="35">
        <f>+Note!G235</f>
        <v>0</v>
      </c>
      <c r="G40" s="16"/>
      <c r="I40" s="19"/>
    </row>
    <row r="41" spans="1:8" s="4" customFormat="1" ht="15.75" customHeight="1">
      <c r="A41" s="37" t="s">
        <v>3</v>
      </c>
      <c r="B41" s="37"/>
      <c r="C41" s="38">
        <f>SUM(C28:C40)</f>
        <v>191510</v>
      </c>
      <c r="D41" s="38">
        <f>SUM(D28:D40)</f>
        <v>8397631</v>
      </c>
      <c r="E41" s="38">
        <f>SUM(E28:E40)</f>
        <v>8589141</v>
      </c>
      <c r="F41" s="38">
        <f>SUM(F28:F40)</f>
        <v>12432991</v>
      </c>
      <c r="G41" s="94"/>
      <c r="H41" s="44"/>
    </row>
    <row r="42" spans="1:7" s="4" customFormat="1" ht="16.5">
      <c r="A42" s="26" t="s">
        <v>81</v>
      </c>
      <c r="B42" s="34"/>
      <c r="C42" s="31"/>
      <c r="D42" s="32"/>
      <c r="E42" s="33"/>
      <c r="F42" s="31"/>
      <c r="G42" s="16"/>
    </row>
    <row r="43" spans="1:7" s="4" customFormat="1" ht="16.5">
      <c r="A43" s="26" t="s">
        <v>16</v>
      </c>
      <c r="B43" s="34"/>
      <c r="C43" s="31">
        <v>0</v>
      </c>
      <c r="D43" s="32">
        <v>0</v>
      </c>
      <c r="E43" s="33">
        <v>0</v>
      </c>
      <c r="F43" s="31">
        <v>0</v>
      </c>
      <c r="G43" s="16"/>
    </row>
    <row r="44" spans="1:7" s="4" customFormat="1" ht="15.75" customHeight="1">
      <c r="A44" s="27" t="s">
        <v>17</v>
      </c>
      <c r="B44" s="34">
        <v>25</v>
      </c>
      <c r="C44" s="35">
        <f>+Note!D255</f>
        <v>401417</v>
      </c>
      <c r="D44" s="33">
        <f>+Note!E255</f>
        <v>0</v>
      </c>
      <c r="E44" s="33">
        <f>SUM(C44:D44)</f>
        <v>401417</v>
      </c>
      <c r="F44" s="35"/>
      <c r="G44" s="16"/>
    </row>
    <row r="45" spans="1:7" s="4" customFormat="1" ht="15.75" customHeight="1">
      <c r="A45" s="27" t="s">
        <v>18</v>
      </c>
      <c r="B45" s="34">
        <v>26</v>
      </c>
      <c r="C45" s="35">
        <v>4500</v>
      </c>
      <c r="D45" s="33">
        <f>+Note!E260</f>
        <v>0</v>
      </c>
      <c r="E45" s="33">
        <f>SUM(C45:D45)</f>
        <v>4500</v>
      </c>
      <c r="F45" s="35">
        <f>+Note!G260</f>
        <v>0</v>
      </c>
      <c r="G45" s="16"/>
    </row>
    <row r="46" spans="1:7" s="4" customFormat="1" ht="15.75" customHeight="1">
      <c r="A46" s="37" t="s">
        <v>3</v>
      </c>
      <c r="B46" s="37"/>
      <c r="C46" s="38">
        <f>SUM(C43:C45)</f>
        <v>405917</v>
      </c>
      <c r="D46" s="38">
        <f>SUM(D43:D45)</f>
        <v>0</v>
      </c>
      <c r="E46" s="33">
        <f>SUM(C46:D46)</f>
        <v>405917</v>
      </c>
      <c r="F46" s="38">
        <f>SUM(F43:F45)</f>
        <v>0</v>
      </c>
      <c r="G46" s="16"/>
    </row>
    <row r="47" spans="1:7" s="4" customFormat="1" ht="15.75" customHeight="1">
      <c r="A47" s="37" t="s">
        <v>127</v>
      </c>
      <c r="B47" s="37"/>
      <c r="C47" s="38">
        <f>+C41+C46</f>
        <v>597427</v>
      </c>
      <c r="D47" s="38">
        <f>+D41+D46</f>
        <v>8397631</v>
      </c>
      <c r="E47" s="38">
        <f>+E41+E46</f>
        <v>8995058</v>
      </c>
      <c r="F47" s="38">
        <f>+F41+F46</f>
        <v>12432991</v>
      </c>
      <c r="G47" s="16"/>
    </row>
    <row r="48" spans="1:7" s="4" customFormat="1" ht="15.75" customHeight="1">
      <c r="A48" s="36" t="s">
        <v>82</v>
      </c>
      <c r="B48" s="37">
        <v>27</v>
      </c>
      <c r="C48" s="38"/>
      <c r="D48" s="38"/>
      <c r="E48" s="38"/>
      <c r="F48" s="38"/>
      <c r="G48" s="16"/>
    </row>
    <row r="49" spans="1:7" s="4" customFormat="1" ht="16.5">
      <c r="A49" s="27" t="s">
        <v>4</v>
      </c>
      <c r="B49" s="34"/>
      <c r="C49" s="31">
        <v>15340</v>
      </c>
      <c r="D49" s="31">
        <f>+Note!E269</f>
        <v>528619</v>
      </c>
      <c r="E49" s="33">
        <f>SUM(C49:D49)</f>
        <v>543959</v>
      </c>
      <c r="F49" s="31">
        <v>85308</v>
      </c>
      <c r="G49" s="16"/>
    </row>
    <row r="50" spans="1:7" s="4" customFormat="1" ht="15.75" customHeight="1">
      <c r="A50" s="27" t="s">
        <v>5</v>
      </c>
      <c r="B50" s="34"/>
      <c r="C50" s="35">
        <f>+Note!D269</f>
        <v>176</v>
      </c>
      <c r="D50" s="33">
        <v>0</v>
      </c>
      <c r="E50" s="33">
        <f>SUM(C50:D50)</f>
        <v>176</v>
      </c>
      <c r="F50" s="35">
        <v>27</v>
      </c>
      <c r="G50" s="16"/>
    </row>
    <row r="51" spans="1:7" s="4" customFormat="1" ht="15.75" customHeight="1">
      <c r="A51" s="27"/>
      <c r="B51" s="34"/>
      <c r="C51" s="35">
        <f>+Note!D270</f>
        <v>0</v>
      </c>
      <c r="D51" s="33">
        <v>0</v>
      </c>
      <c r="E51" s="33">
        <v>15340</v>
      </c>
      <c r="F51" s="160"/>
      <c r="G51" s="16"/>
    </row>
    <row r="52" spans="1:11" s="4" customFormat="1" ht="21" customHeight="1" thickBot="1">
      <c r="A52" s="37" t="s">
        <v>128</v>
      </c>
      <c r="B52" s="26"/>
      <c r="C52" s="48">
        <f>+C50+C49+C47</f>
        <v>612943</v>
      </c>
      <c r="D52" s="48">
        <f>+D50+D49+D47</f>
        <v>8926250</v>
      </c>
      <c r="E52" s="48">
        <f>+E50+E49+E47</f>
        <v>9539193</v>
      </c>
      <c r="F52" s="48">
        <f>+F50+F49+F47</f>
        <v>12518326</v>
      </c>
      <c r="G52" s="94"/>
      <c r="H52" s="21"/>
      <c r="I52" s="21"/>
      <c r="J52" s="21"/>
      <c r="K52" s="21"/>
    </row>
    <row r="53" spans="1:7" s="4" customFormat="1" ht="8.25" customHeight="1" thickTop="1">
      <c r="A53" s="23"/>
      <c r="B53" s="20"/>
      <c r="C53" s="45"/>
      <c r="D53" s="46"/>
      <c r="E53" s="46"/>
      <c r="F53" s="45"/>
      <c r="G53" s="16"/>
    </row>
    <row r="54" spans="1:7" s="4" customFormat="1" ht="17.25" customHeight="1">
      <c r="A54" s="23"/>
      <c r="B54" s="20"/>
      <c r="C54" s="45">
        <f>+C26-C52</f>
        <v>0</v>
      </c>
      <c r="D54" s="45">
        <f>+D26-D52</f>
        <v>0</v>
      </c>
      <c r="E54" s="45">
        <f>+E26-E52</f>
        <v>0</v>
      </c>
      <c r="F54" s="45">
        <f>+F26-F52</f>
        <v>0</v>
      </c>
      <c r="G54" s="16"/>
    </row>
    <row r="55" spans="1:7" s="4" customFormat="1" ht="17.25" customHeight="1">
      <c r="A55" s="23"/>
      <c r="B55" s="20"/>
      <c r="C55" s="45"/>
      <c r="D55" s="46"/>
      <c r="E55" s="46"/>
      <c r="F55" s="45"/>
      <c r="G55" s="16"/>
    </row>
    <row r="56" spans="1:7" s="4" customFormat="1" ht="8.25" customHeight="1">
      <c r="A56" s="85" t="s">
        <v>129</v>
      </c>
      <c r="B56" s="172" t="s">
        <v>129</v>
      </c>
      <c r="C56" s="172"/>
      <c r="E56" s="172" t="s">
        <v>129</v>
      </c>
      <c r="F56" s="172"/>
      <c r="G56" s="16"/>
    </row>
    <row r="57" spans="1:7" s="4" customFormat="1" ht="8.25" customHeight="1">
      <c r="A57" s="85" t="s">
        <v>130</v>
      </c>
      <c r="B57" s="172" t="s">
        <v>131</v>
      </c>
      <c r="C57" s="172"/>
      <c r="E57" s="172" t="s">
        <v>273</v>
      </c>
      <c r="F57" s="172"/>
      <c r="G57" s="16"/>
    </row>
    <row r="58" spans="1:7" s="4" customFormat="1" ht="8.25" customHeight="1">
      <c r="A58" s="23"/>
      <c r="B58" s="20"/>
      <c r="C58" s="45"/>
      <c r="D58" s="46"/>
      <c r="E58" s="46"/>
      <c r="F58" s="45"/>
      <c r="G58" s="16"/>
    </row>
    <row r="59" spans="1:6" s="4" customFormat="1" ht="15.75" customHeight="1">
      <c r="A59" s="172"/>
      <c r="B59" s="172"/>
      <c r="C59" s="172"/>
      <c r="D59" s="172"/>
      <c r="E59" s="172"/>
      <c r="F59" s="172"/>
    </row>
    <row r="60" s="4" customFormat="1" ht="15.75" customHeight="1"/>
    <row r="61" s="4" customFormat="1" ht="15.75" customHeight="1"/>
  </sheetData>
  <sheetProtection/>
  <mergeCells count="12">
    <mergeCell ref="A59:F59"/>
    <mergeCell ref="B56:C56"/>
    <mergeCell ref="E56:F56"/>
    <mergeCell ref="B57:C57"/>
    <mergeCell ref="E57:F57"/>
    <mergeCell ref="A1:F1"/>
    <mergeCell ref="A3:F3"/>
    <mergeCell ref="C5:E5"/>
    <mergeCell ref="F5:F6"/>
    <mergeCell ref="A5:A6"/>
    <mergeCell ref="B5:B6"/>
    <mergeCell ref="A2:F2"/>
  </mergeCells>
  <printOptions horizontalCentered="1"/>
  <pageMargins left="0.7" right="0.4" top="0.1" bottom="0.2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7"/>
  <sheetViews>
    <sheetView zoomScaleSheetLayoutView="100" zoomScalePageLayoutView="0" workbookViewId="0" topLeftCell="A269">
      <selection activeCell="H277" sqref="H277"/>
    </sheetView>
  </sheetViews>
  <sheetFormatPr defaultColWidth="9.140625" defaultRowHeight="12.75"/>
  <cols>
    <col min="1" max="1" width="6.00390625" style="73" customWidth="1"/>
    <col min="2" max="2" width="11.421875" style="1" customWidth="1"/>
    <col min="3" max="3" width="18.421875" style="1" customWidth="1"/>
    <col min="4" max="4" width="11.140625" style="9" customWidth="1"/>
    <col min="5" max="5" width="12.8515625" style="7" customWidth="1"/>
    <col min="6" max="6" width="15.57421875" style="7" customWidth="1"/>
    <col min="7" max="7" width="12.140625" style="7" customWidth="1"/>
    <col min="8" max="8" width="12.8515625" style="1" customWidth="1"/>
    <col min="9" max="9" width="16.7109375" style="1" customWidth="1"/>
    <col min="10" max="10" width="9.140625" style="1" customWidth="1"/>
    <col min="11" max="11" width="3.140625" style="1" customWidth="1"/>
    <col min="12" max="16384" width="9.140625" style="1" customWidth="1"/>
  </cols>
  <sheetData>
    <row r="1" spans="1:7" s="2" customFormat="1" ht="18" customHeight="1">
      <c r="A1" s="186" t="s">
        <v>132</v>
      </c>
      <c r="B1" s="186"/>
      <c r="C1" s="186"/>
      <c r="D1" s="186"/>
      <c r="E1" s="186"/>
      <c r="F1" s="186"/>
      <c r="G1" s="186"/>
    </row>
    <row r="2" ht="9" customHeight="1"/>
    <row r="3" spans="1:7" s="4" customFormat="1" ht="17.25" customHeight="1">
      <c r="A3" s="79" t="s">
        <v>90</v>
      </c>
      <c r="B3" s="191" t="s">
        <v>133</v>
      </c>
      <c r="C3" s="191"/>
      <c r="D3" s="191"/>
      <c r="E3" s="50"/>
      <c r="F3" s="50"/>
      <c r="G3" s="50"/>
    </row>
    <row r="4" spans="1:7" s="4" customFormat="1" ht="9" customHeight="1">
      <c r="A4" s="69"/>
      <c r="B4" s="49"/>
      <c r="C4" s="49"/>
      <c r="D4" s="51"/>
      <c r="E4" s="51"/>
      <c r="F4" s="51"/>
      <c r="G4" s="51"/>
    </row>
    <row r="5" spans="1:7" s="11" customFormat="1" ht="18.75" customHeight="1">
      <c r="A5" s="52"/>
      <c r="B5" s="76" t="s">
        <v>21</v>
      </c>
      <c r="C5" s="192" t="s">
        <v>78</v>
      </c>
      <c r="D5" s="193"/>
      <c r="E5" s="53" t="s">
        <v>77</v>
      </c>
      <c r="F5" s="187" t="s">
        <v>134</v>
      </c>
      <c r="G5" s="187"/>
    </row>
    <row r="6" spans="1:7" s="4" customFormat="1" ht="15.75" customHeight="1">
      <c r="A6" s="69"/>
      <c r="B6" s="4" t="s">
        <v>20</v>
      </c>
      <c r="C6" s="3" t="s">
        <v>245</v>
      </c>
      <c r="D6" s="93"/>
      <c r="E6" s="151" t="s">
        <v>260</v>
      </c>
      <c r="F6" s="188"/>
      <c r="G6" s="188"/>
    </row>
    <row r="7" spans="1:7" s="4" customFormat="1" ht="15.75" customHeight="1">
      <c r="A7" s="69"/>
      <c r="B7" s="4" t="s">
        <v>41</v>
      </c>
      <c r="C7" s="3" t="s">
        <v>246</v>
      </c>
      <c r="D7" s="93"/>
      <c r="E7" s="151" t="s">
        <v>261</v>
      </c>
      <c r="F7" s="189" t="s">
        <v>259</v>
      </c>
      <c r="G7" s="188"/>
    </row>
    <row r="8" spans="1:7" s="4" customFormat="1" ht="15.75" customHeight="1">
      <c r="A8" s="69"/>
      <c r="B8" s="4" t="s">
        <v>19</v>
      </c>
      <c r="C8" s="3" t="s">
        <v>247</v>
      </c>
      <c r="D8" s="93"/>
      <c r="E8" s="137">
        <v>1727176404</v>
      </c>
      <c r="F8" s="190"/>
      <c r="G8" s="190"/>
    </row>
    <row r="9" spans="1:7" s="4" customFormat="1" ht="15.75" customHeight="1">
      <c r="A9" s="69"/>
      <c r="B9" s="4" t="s">
        <v>19</v>
      </c>
      <c r="C9" s="3" t="s">
        <v>248</v>
      </c>
      <c r="D9" s="93"/>
      <c r="E9" s="137">
        <v>1764657083</v>
      </c>
      <c r="F9" s="190"/>
      <c r="G9" s="190"/>
    </row>
    <row r="10" spans="1:7" s="4" customFormat="1" ht="15.75" customHeight="1">
      <c r="A10" s="69"/>
      <c r="B10" s="4" t="s">
        <v>19</v>
      </c>
      <c r="C10" s="3" t="s">
        <v>249</v>
      </c>
      <c r="D10" s="93"/>
      <c r="E10" s="137">
        <v>1727298815</v>
      </c>
      <c r="F10" s="190"/>
      <c r="G10" s="190"/>
    </row>
    <row r="11" spans="1:7" s="4" customFormat="1" ht="15.75" customHeight="1">
      <c r="A11" s="69"/>
      <c r="B11" s="4" t="s">
        <v>45</v>
      </c>
      <c r="C11" s="3" t="s">
        <v>250</v>
      </c>
      <c r="D11" s="93"/>
      <c r="E11" s="137">
        <v>1731288496</v>
      </c>
      <c r="F11" s="190"/>
      <c r="G11" s="190"/>
    </row>
    <row r="12" spans="1:7" s="4" customFormat="1" ht="15.75" customHeight="1">
      <c r="A12" s="69"/>
      <c r="B12" s="4" t="s">
        <v>45</v>
      </c>
      <c r="C12" s="3" t="s">
        <v>251</v>
      </c>
      <c r="D12" s="93"/>
      <c r="E12" s="137">
        <v>7123696993</v>
      </c>
      <c r="F12" s="190"/>
      <c r="G12" s="190"/>
    </row>
    <row r="13" spans="1:7" s="4" customFormat="1" ht="15.75" customHeight="1">
      <c r="A13" s="69"/>
      <c r="B13" s="4" t="s">
        <v>45</v>
      </c>
      <c r="C13" s="3" t="s">
        <v>252</v>
      </c>
      <c r="D13" s="93"/>
      <c r="E13" s="137">
        <v>1715075329</v>
      </c>
      <c r="F13" s="190"/>
      <c r="G13" s="190"/>
    </row>
    <row r="14" spans="1:7" s="4" customFormat="1" ht="15.75" customHeight="1">
      <c r="A14" s="69"/>
      <c r="B14" s="4" t="s">
        <v>45</v>
      </c>
      <c r="C14" s="3" t="s">
        <v>253</v>
      </c>
      <c r="D14" s="93"/>
      <c r="E14" s="137">
        <v>1722104337</v>
      </c>
      <c r="F14" s="190"/>
      <c r="G14" s="190"/>
    </row>
    <row r="15" spans="1:7" s="4" customFormat="1" ht="15.75" customHeight="1">
      <c r="A15" s="69"/>
      <c r="B15" s="4" t="s">
        <v>45</v>
      </c>
      <c r="C15" s="3" t="s">
        <v>254</v>
      </c>
      <c r="D15" s="93"/>
      <c r="E15" s="137">
        <v>1733627673</v>
      </c>
      <c r="F15" s="190"/>
      <c r="G15" s="190"/>
    </row>
    <row r="16" spans="1:7" s="4" customFormat="1" ht="15.75" customHeight="1">
      <c r="A16" s="69"/>
      <c r="B16" s="4" t="s">
        <v>45</v>
      </c>
      <c r="C16" s="3" t="s">
        <v>255</v>
      </c>
      <c r="D16" s="93"/>
      <c r="E16" s="137">
        <v>1723964413</v>
      </c>
      <c r="F16" s="190"/>
      <c r="G16" s="190"/>
    </row>
    <row r="17" spans="1:7" s="4" customFormat="1" ht="15.75" customHeight="1">
      <c r="A17" s="69"/>
      <c r="B17" s="4" t="s">
        <v>45</v>
      </c>
      <c r="C17" s="3" t="s">
        <v>256</v>
      </c>
      <c r="D17" s="93"/>
      <c r="E17" s="137">
        <v>1722271168</v>
      </c>
      <c r="F17" s="190"/>
      <c r="G17" s="190"/>
    </row>
    <row r="18" spans="1:7" s="4" customFormat="1" ht="15.75" customHeight="1">
      <c r="A18" s="74"/>
      <c r="B18" s="4" t="s">
        <v>51</v>
      </c>
      <c r="C18" s="3" t="s">
        <v>257</v>
      </c>
      <c r="D18" s="93"/>
      <c r="E18" s="137">
        <v>1819563995</v>
      </c>
      <c r="F18" s="195"/>
      <c r="G18" s="195"/>
    </row>
    <row r="19" spans="1:7" s="4" customFormat="1" ht="15.75" customHeight="1">
      <c r="A19" s="69"/>
      <c r="B19" s="4" t="s">
        <v>51</v>
      </c>
      <c r="C19" s="3" t="s">
        <v>258</v>
      </c>
      <c r="D19" s="93"/>
      <c r="E19" s="137">
        <v>1745111808</v>
      </c>
      <c r="F19" s="194"/>
      <c r="G19" s="194"/>
    </row>
    <row r="20" spans="1:7" s="4" customFormat="1" ht="16.5">
      <c r="A20" s="69"/>
      <c r="C20" s="50"/>
      <c r="D20" s="8"/>
      <c r="E20" s="56"/>
      <c r="F20" s="51"/>
      <c r="G20" s="51"/>
    </row>
    <row r="21" spans="1:7" s="4" customFormat="1" ht="16.5">
      <c r="A21" s="79" t="s">
        <v>91</v>
      </c>
      <c r="B21" s="180" t="s">
        <v>74</v>
      </c>
      <c r="C21" s="180"/>
      <c r="D21" s="51"/>
      <c r="E21" s="51"/>
      <c r="F21" s="51"/>
      <c r="G21" s="51"/>
    </row>
    <row r="22" spans="1:7" s="4" customFormat="1" ht="18" customHeight="1">
      <c r="A22" s="183"/>
      <c r="B22" s="184" t="s">
        <v>135</v>
      </c>
      <c r="C22" s="184"/>
      <c r="D22" s="184"/>
      <c r="E22" s="184"/>
      <c r="F22" s="184"/>
      <c r="G22" s="184"/>
    </row>
    <row r="23" spans="1:7" s="4" customFormat="1" ht="15.75" customHeight="1">
      <c r="A23" s="183"/>
      <c r="B23" s="184" t="s">
        <v>22</v>
      </c>
      <c r="C23" s="184"/>
      <c r="D23" s="184"/>
      <c r="E23" s="184"/>
      <c r="F23" s="184"/>
      <c r="G23" s="184"/>
    </row>
    <row r="24" spans="1:7" s="4" customFormat="1" ht="15.75" customHeight="1">
      <c r="A24" s="183"/>
      <c r="B24" s="184" t="s">
        <v>23</v>
      </c>
      <c r="C24" s="184"/>
      <c r="D24" s="184"/>
      <c r="E24" s="184"/>
      <c r="F24" s="184"/>
      <c r="G24" s="184"/>
    </row>
    <row r="25" spans="1:7" s="4" customFormat="1" ht="15.75" customHeight="1">
      <c r="A25" s="183"/>
      <c r="B25" s="174" t="s">
        <v>136</v>
      </c>
      <c r="C25" s="174"/>
      <c r="D25" s="174"/>
      <c r="E25" s="174"/>
      <c r="F25" s="174"/>
      <c r="G25" s="174"/>
    </row>
    <row r="26" spans="1:7" s="4" customFormat="1" ht="6" customHeight="1">
      <c r="A26" s="69"/>
      <c r="B26" s="184"/>
      <c r="C26" s="184"/>
      <c r="D26" s="185"/>
      <c r="E26" s="185"/>
      <c r="F26" s="51"/>
      <c r="G26" s="51"/>
    </row>
    <row r="27" spans="1:7" s="11" customFormat="1" ht="16.5" customHeight="1">
      <c r="A27" s="178" t="s">
        <v>69</v>
      </c>
      <c r="B27" s="176" t="s">
        <v>79</v>
      </c>
      <c r="C27" s="176"/>
      <c r="D27" s="175" t="s">
        <v>215</v>
      </c>
      <c r="E27" s="175"/>
      <c r="F27" s="175"/>
      <c r="G27" s="177" t="s">
        <v>216</v>
      </c>
    </row>
    <row r="28" spans="1:7" s="11" customFormat="1" ht="16.5" customHeight="1">
      <c r="A28" s="179"/>
      <c r="B28" s="176"/>
      <c r="C28" s="176"/>
      <c r="D28" s="77" t="s">
        <v>1</v>
      </c>
      <c r="E28" s="77" t="s">
        <v>2</v>
      </c>
      <c r="F28" s="77" t="s">
        <v>36</v>
      </c>
      <c r="G28" s="177"/>
    </row>
    <row r="29" spans="1:7" s="4" customFormat="1" ht="16.5">
      <c r="A29" s="79" t="s">
        <v>92</v>
      </c>
      <c r="B29" s="180" t="s">
        <v>141</v>
      </c>
      <c r="C29" s="180"/>
      <c r="D29" s="47"/>
      <c r="E29" s="51"/>
      <c r="F29" s="51"/>
      <c r="G29" s="51"/>
    </row>
    <row r="30" spans="1:7" s="4" customFormat="1" ht="16.5">
      <c r="A30" s="69"/>
      <c r="B30" s="174" t="s">
        <v>24</v>
      </c>
      <c r="C30" s="174"/>
      <c r="D30" s="19">
        <v>333743</v>
      </c>
      <c r="E30" s="19">
        <v>0</v>
      </c>
      <c r="F30" s="19">
        <f>+D30+E30</f>
        <v>333743</v>
      </c>
      <c r="G30" s="19">
        <v>23230</v>
      </c>
    </row>
    <row r="31" spans="1:7" s="4" customFormat="1" ht="16.5">
      <c r="A31" s="69"/>
      <c r="B31" s="174" t="s">
        <v>25</v>
      </c>
      <c r="C31" s="174"/>
      <c r="D31" s="19" t="s">
        <v>217</v>
      </c>
      <c r="E31" s="19">
        <v>0</v>
      </c>
      <c r="F31" s="19"/>
      <c r="G31" s="19">
        <v>0</v>
      </c>
    </row>
    <row r="32" spans="1:7" s="4" customFormat="1" ht="16.5">
      <c r="A32" s="69"/>
      <c r="B32" s="174" t="s">
        <v>26</v>
      </c>
      <c r="C32" s="174"/>
      <c r="D32" s="19">
        <v>0</v>
      </c>
      <c r="E32" s="19">
        <v>0</v>
      </c>
      <c r="F32" s="19">
        <f>+D32+E32</f>
        <v>0</v>
      </c>
      <c r="G32" s="19">
        <v>0</v>
      </c>
    </row>
    <row r="33" spans="1:7" s="4" customFormat="1" ht="16.5">
      <c r="A33" s="69"/>
      <c r="B33" s="174" t="s">
        <v>27</v>
      </c>
      <c r="C33" s="174"/>
      <c r="D33" s="19">
        <v>0</v>
      </c>
      <c r="E33" s="19">
        <v>0</v>
      </c>
      <c r="F33" s="19">
        <f>+D33+E33</f>
        <v>0</v>
      </c>
      <c r="G33" s="19">
        <v>0</v>
      </c>
    </row>
    <row r="34" spans="1:7" s="4" customFormat="1" ht="16.5">
      <c r="A34" s="69"/>
      <c r="B34" s="174" t="s">
        <v>54</v>
      </c>
      <c r="C34" s="174"/>
      <c r="D34" s="19">
        <v>0</v>
      </c>
      <c r="E34" s="19">
        <v>0</v>
      </c>
      <c r="F34" s="19">
        <f>+D34+E34</f>
        <v>0</v>
      </c>
      <c r="G34" s="19">
        <v>0</v>
      </c>
    </row>
    <row r="35" spans="1:7" s="61" customFormat="1" ht="17.25" thickBot="1">
      <c r="A35" s="52"/>
      <c r="B35" s="181" t="s">
        <v>36</v>
      </c>
      <c r="C35" s="181"/>
      <c r="D35" s="63">
        <f>SUM(D30:D34)</f>
        <v>333743</v>
      </c>
      <c r="E35" s="63">
        <f>SUM(E30:E34)</f>
        <v>0</v>
      </c>
      <c r="F35" s="63">
        <f>SUM(F30:F34)</f>
        <v>333743</v>
      </c>
      <c r="G35" s="63">
        <f>SUM(G30:G34)</f>
        <v>23230</v>
      </c>
    </row>
    <row r="36" spans="1:7" s="4" customFormat="1" ht="17.25" thickTop="1">
      <c r="A36" s="69"/>
      <c r="B36" s="50"/>
      <c r="C36" s="50"/>
      <c r="D36" s="8"/>
      <c r="E36" s="8"/>
      <c r="F36" s="15"/>
      <c r="G36" s="8"/>
    </row>
    <row r="37" spans="1:7" s="4" customFormat="1" ht="16.5">
      <c r="A37" s="79" t="s">
        <v>93</v>
      </c>
      <c r="B37" s="180" t="s">
        <v>176</v>
      </c>
      <c r="C37" s="180"/>
      <c r="D37" s="47"/>
      <c r="E37" s="51"/>
      <c r="F37" s="58"/>
      <c r="G37" s="51"/>
    </row>
    <row r="38" spans="1:7" s="4" customFormat="1" ht="15.75" customHeight="1">
      <c r="A38" s="75"/>
      <c r="B38" s="174" t="s">
        <v>28</v>
      </c>
      <c r="C38" s="174"/>
      <c r="D38" s="19">
        <v>0</v>
      </c>
      <c r="E38" s="19">
        <v>0</v>
      </c>
      <c r="F38" s="19">
        <f>+D38+E38</f>
        <v>0</v>
      </c>
      <c r="G38" s="19">
        <v>0</v>
      </c>
    </row>
    <row r="39" spans="1:7" s="4" customFormat="1" ht="15.75" customHeight="1">
      <c r="A39" s="75"/>
      <c r="B39" s="182" t="s">
        <v>192</v>
      </c>
      <c r="C39" s="182"/>
      <c r="D39" s="19">
        <v>10000</v>
      </c>
      <c r="E39" s="19">
        <v>0</v>
      </c>
      <c r="F39" s="19">
        <f>+D39+E39</f>
        <v>10000</v>
      </c>
      <c r="G39" s="19">
        <v>7000</v>
      </c>
    </row>
    <row r="40" spans="1:7" s="4" customFormat="1" ht="15.75" customHeight="1">
      <c r="A40" s="75"/>
      <c r="B40" s="182" t="s">
        <v>137</v>
      </c>
      <c r="C40" s="182"/>
      <c r="D40" s="19">
        <v>0</v>
      </c>
      <c r="E40" s="19">
        <v>0</v>
      </c>
      <c r="F40" s="19">
        <f>+D40+E40</f>
        <v>0</v>
      </c>
      <c r="G40" s="19">
        <v>0</v>
      </c>
    </row>
    <row r="41" spans="1:7" s="4" customFormat="1" ht="15.75" customHeight="1">
      <c r="A41" s="75"/>
      <c r="B41" s="174" t="s">
        <v>17</v>
      </c>
      <c r="C41" s="174"/>
      <c r="D41" s="19">
        <v>0</v>
      </c>
      <c r="E41" s="19">
        <v>0</v>
      </c>
      <c r="F41" s="19">
        <f>+D41+E41</f>
        <v>0</v>
      </c>
      <c r="G41" s="19">
        <v>0</v>
      </c>
    </row>
    <row r="42" spans="1:7" s="61" customFormat="1" ht="20.25" customHeight="1" thickBot="1">
      <c r="A42" s="52"/>
      <c r="B42" s="181" t="s">
        <v>36</v>
      </c>
      <c r="C42" s="181"/>
      <c r="D42" s="63">
        <f>SUM(D38:D41)</f>
        <v>10000</v>
      </c>
      <c r="E42" s="63">
        <f>SUM(E38:E41)</f>
        <v>0</v>
      </c>
      <c r="F42" s="63">
        <f>SUM(F38:F41)</f>
        <v>10000</v>
      </c>
      <c r="G42" s="63">
        <f>SUM(G38:G41)</f>
        <v>7000</v>
      </c>
    </row>
    <row r="43" spans="1:7" s="4" customFormat="1" ht="14.25" customHeight="1" thickTop="1">
      <c r="A43" s="69"/>
      <c r="B43" s="50"/>
      <c r="C43" s="50"/>
      <c r="D43" s="47"/>
      <c r="E43" s="8"/>
      <c r="F43" s="51"/>
      <c r="G43" s="8"/>
    </row>
    <row r="44" spans="1:7" s="4" customFormat="1" ht="16.5">
      <c r="A44" s="79" t="s">
        <v>94</v>
      </c>
      <c r="B44" s="180" t="s">
        <v>75</v>
      </c>
      <c r="C44" s="180"/>
      <c r="D44" s="47"/>
      <c r="E44" s="51"/>
      <c r="F44" s="51"/>
      <c r="G44" s="51"/>
    </row>
    <row r="45" spans="1:7" s="4" customFormat="1" ht="16.5" customHeight="1">
      <c r="A45" s="69"/>
      <c r="B45" s="174" t="s">
        <v>76</v>
      </c>
      <c r="C45" s="174"/>
      <c r="D45" s="19">
        <v>0</v>
      </c>
      <c r="E45" s="19">
        <v>455818</v>
      </c>
      <c r="F45" s="19">
        <f>+D45+E45</f>
        <v>455818</v>
      </c>
      <c r="G45" s="19">
        <v>750000</v>
      </c>
    </row>
    <row r="46" spans="1:4" s="4" customFormat="1" ht="16.5" customHeight="1">
      <c r="A46" s="69"/>
      <c r="B46" s="173" t="s">
        <v>271</v>
      </c>
      <c r="C46" s="174"/>
      <c r="D46" s="17"/>
    </row>
    <row r="47" spans="1:7" s="4" customFormat="1" ht="16.5" customHeight="1">
      <c r="A47" s="69"/>
      <c r="C47" s="80"/>
      <c r="D47" s="19"/>
      <c r="E47" s="19"/>
      <c r="F47" s="19"/>
      <c r="G47" s="19"/>
    </row>
    <row r="48" spans="1:7" s="4" customFormat="1" ht="16.5" customHeight="1">
      <c r="A48" s="69"/>
      <c r="C48" s="155"/>
      <c r="D48" s="19"/>
      <c r="E48" s="19"/>
      <c r="F48" s="19"/>
      <c r="G48" s="19"/>
    </row>
    <row r="49" s="4" customFormat="1" ht="16.5" customHeight="1">
      <c r="A49" s="69"/>
    </row>
    <row r="50" spans="1:7" s="61" customFormat="1" ht="17.25" thickBot="1">
      <c r="A50" s="52"/>
      <c r="B50" s="159" t="s">
        <v>36</v>
      </c>
      <c r="C50" s="152"/>
      <c r="D50" s="63">
        <f>SUM(D45:D45)</f>
        <v>0</v>
      </c>
      <c r="E50" s="63">
        <f>SUM(E45:E45)</f>
        <v>455818</v>
      </c>
      <c r="F50" s="63">
        <f>SUM(F45:F45)</f>
        <v>455818</v>
      </c>
      <c r="G50" s="63">
        <f>SUM(G45:G45)</f>
        <v>750000</v>
      </c>
    </row>
    <row r="51" spans="1:11" s="4" customFormat="1" ht="14.25" customHeight="1" thickTop="1">
      <c r="A51" s="69"/>
      <c r="B51" s="50"/>
      <c r="C51" s="49"/>
      <c r="D51" s="18"/>
      <c r="E51" s="55"/>
      <c r="F51" s="59"/>
      <c r="G51" s="55"/>
      <c r="I51" s="117"/>
      <c r="J51" s="117"/>
      <c r="K51" s="117"/>
    </row>
    <row r="52" spans="1:11" s="4" customFormat="1" ht="17.25" customHeight="1">
      <c r="A52" s="79" t="s">
        <v>95</v>
      </c>
      <c r="B52" s="156" t="s">
        <v>140</v>
      </c>
      <c r="C52" s="16"/>
      <c r="D52" s="19">
        <v>0</v>
      </c>
      <c r="E52" s="57"/>
      <c r="F52" s="57"/>
      <c r="G52" s="57"/>
      <c r="I52" s="117"/>
      <c r="J52" s="117"/>
      <c r="K52" s="117"/>
    </row>
    <row r="53" spans="1:11" s="4" customFormat="1" ht="17.25" customHeight="1">
      <c r="A53" s="69"/>
      <c r="B53" s="80" t="s">
        <v>138</v>
      </c>
      <c r="C53" s="16"/>
      <c r="D53" s="19">
        <v>0</v>
      </c>
      <c r="E53" s="19">
        <v>194625</v>
      </c>
      <c r="F53" s="19">
        <f>+D52+E53</f>
        <v>194625</v>
      </c>
      <c r="G53" s="19">
        <v>584610</v>
      </c>
      <c r="I53" s="117"/>
      <c r="J53" s="117"/>
      <c r="K53" s="117"/>
    </row>
    <row r="54" spans="1:11" s="4" customFormat="1" ht="17.25" customHeight="1">
      <c r="A54" s="69"/>
      <c r="B54" s="155" t="s">
        <v>29</v>
      </c>
      <c r="C54" s="16"/>
      <c r="E54" s="19">
        <v>522504</v>
      </c>
      <c r="F54" s="19">
        <f>+D53+E54</f>
        <v>522504</v>
      </c>
      <c r="G54" s="19">
        <v>0</v>
      </c>
      <c r="I54" s="117"/>
      <c r="J54" s="117"/>
      <c r="K54" s="117"/>
    </row>
    <row r="55" spans="1:11" s="4" customFormat="1" ht="17.25" customHeight="1">
      <c r="A55" s="69"/>
      <c r="B55" s="155"/>
      <c r="C55" s="16"/>
      <c r="E55" s="19"/>
      <c r="F55" s="19"/>
      <c r="G55" s="19"/>
      <c r="I55" s="117"/>
      <c r="J55" s="117"/>
      <c r="K55" s="117"/>
    </row>
    <row r="56" spans="1:11" s="4" customFormat="1" ht="17.25" customHeight="1">
      <c r="A56" s="69"/>
      <c r="B56" s="155"/>
      <c r="C56" s="16"/>
      <c r="E56" s="19"/>
      <c r="F56" s="19"/>
      <c r="G56" s="19"/>
      <c r="I56" s="117"/>
      <c r="J56" s="117"/>
      <c r="K56" s="117"/>
    </row>
    <row r="57" spans="1:11" s="4" customFormat="1" ht="17.25" customHeight="1">
      <c r="A57" s="69"/>
      <c r="B57" s="155"/>
      <c r="C57" s="16"/>
      <c r="E57" s="19"/>
      <c r="F57" s="19"/>
      <c r="G57" s="19"/>
      <c r="I57" s="117"/>
      <c r="J57" s="117"/>
      <c r="K57" s="117"/>
    </row>
    <row r="58" spans="1:11" s="61" customFormat="1" ht="17.25" customHeight="1" thickBot="1">
      <c r="A58" s="52"/>
      <c r="B58" s="152" t="s">
        <v>36</v>
      </c>
      <c r="C58" s="154"/>
      <c r="D58" s="63">
        <f>SUM(D52:D53)</f>
        <v>0</v>
      </c>
      <c r="E58" s="63">
        <f>SUM(E53:E54)</f>
        <v>717129</v>
      </c>
      <c r="F58" s="63">
        <f>SUM(F53:F54)</f>
        <v>717129</v>
      </c>
      <c r="G58" s="63">
        <f>SUM(G53:G54)</f>
        <v>584610</v>
      </c>
      <c r="I58" s="117"/>
      <c r="J58" s="117"/>
      <c r="K58" s="117"/>
    </row>
    <row r="59" spans="1:11" s="4" customFormat="1" ht="17.25" thickTop="1">
      <c r="A59" s="69"/>
      <c r="B59" s="50"/>
      <c r="C59" s="60"/>
      <c r="D59" s="55"/>
      <c r="E59" s="55"/>
      <c r="F59" s="55"/>
      <c r="G59" s="55"/>
      <c r="I59" s="117"/>
      <c r="J59" s="117"/>
      <c r="K59" s="117"/>
    </row>
    <row r="60" spans="1:11" s="4" customFormat="1" ht="16.5" customHeight="1">
      <c r="A60" s="79" t="s">
        <v>96</v>
      </c>
      <c r="B60" s="49" t="s">
        <v>196</v>
      </c>
      <c r="C60" s="60"/>
      <c r="D60" s="47"/>
      <c r="E60" s="51"/>
      <c r="F60" s="51"/>
      <c r="G60" s="51"/>
      <c r="I60" s="117"/>
      <c r="J60" s="117"/>
      <c r="K60" s="117"/>
    </row>
    <row r="61" spans="1:11" s="4" customFormat="1" ht="15.75" customHeight="1">
      <c r="A61" s="69"/>
      <c r="B61" s="16" t="s">
        <v>44</v>
      </c>
      <c r="C61" s="16"/>
      <c r="D61" s="19">
        <v>0</v>
      </c>
      <c r="E61" s="19">
        <v>0</v>
      </c>
      <c r="F61" s="19">
        <f aca="true" t="shared" si="0" ref="F61:F68">+D61+E61</f>
        <v>0</v>
      </c>
      <c r="G61" s="19">
        <v>8154793</v>
      </c>
      <c r="I61" s="117"/>
      <c r="J61" s="117"/>
      <c r="K61" s="117"/>
    </row>
    <row r="62" spans="1:11" s="4" customFormat="1" ht="16.5" customHeight="1">
      <c r="A62" s="69"/>
      <c r="B62" s="16" t="s">
        <v>60</v>
      </c>
      <c r="C62" s="16"/>
      <c r="D62" s="19">
        <v>0</v>
      </c>
      <c r="E62" s="19">
        <v>547049</v>
      </c>
      <c r="F62" s="19">
        <f t="shared" si="0"/>
        <v>547049</v>
      </c>
      <c r="G62" s="19">
        <v>0</v>
      </c>
      <c r="I62" s="117"/>
      <c r="J62" s="117"/>
      <c r="K62" s="117"/>
    </row>
    <row r="63" spans="1:11" s="4" customFormat="1" ht="16.5" customHeight="1">
      <c r="A63" s="69"/>
      <c r="B63" s="16" t="s">
        <v>111</v>
      </c>
      <c r="C63" s="16"/>
      <c r="D63" s="19">
        <v>0</v>
      </c>
      <c r="E63" s="19">
        <v>273680</v>
      </c>
      <c r="F63" s="19">
        <f t="shared" si="0"/>
        <v>273680</v>
      </c>
      <c r="G63" s="19">
        <v>0</v>
      </c>
      <c r="I63" s="117"/>
      <c r="J63" s="117"/>
      <c r="K63" s="117"/>
    </row>
    <row r="64" spans="1:11" s="4" customFormat="1" ht="16.5">
      <c r="A64" s="69"/>
      <c r="B64" s="16" t="s">
        <v>43</v>
      </c>
      <c r="C64" s="16"/>
      <c r="D64" s="19">
        <v>0</v>
      </c>
      <c r="E64" s="19">
        <v>160000</v>
      </c>
      <c r="F64" s="19">
        <f t="shared" si="0"/>
        <v>160000</v>
      </c>
      <c r="G64" s="19">
        <v>0</v>
      </c>
      <c r="I64" s="117"/>
      <c r="J64" s="117"/>
      <c r="K64" s="117"/>
    </row>
    <row r="65" spans="1:11" s="4" customFormat="1" ht="16.5">
      <c r="A65" s="69"/>
      <c r="B65" s="22" t="s">
        <v>262</v>
      </c>
      <c r="C65" s="16"/>
      <c r="D65" s="19">
        <v>0</v>
      </c>
      <c r="E65" s="19">
        <v>436026</v>
      </c>
      <c r="F65" s="19">
        <f t="shared" si="0"/>
        <v>436026</v>
      </c>
      <c r="G65" s="19"/>
      <c r="I65" s="117"/>
      <c r="J65" s="117"/>
      <c r="K65" s="117"/>
    </row>
    <row r="66" spans="1:11" s="4" customFormat="1" ht="15" customHeight="1">
      <c r="A66" s="69"/>
      <c r="B66" s="22" t="s">
        <v>263</v>
      </c>
      <c r="C66" s="16"/>
      <c r="D66" s="19">
        <v>0</v>
      </c>
      <c r="E66" s="19">
        <v>165822</v>
      </c>
      <c r="F66" s="19">
        <f t="shared" si="0"/>
        <v>165822</v>
      </c>
      <c r="G66" s="19">
        <v>0</v>
      </c>
      <c r="I66" s="117"/>
      <c r="J66" s="117"/>
      <c r="K66" s="117"/>
    </row>
    <row r="67" spans="1:11" s="4" customFormat="1" ht="15" customHeight="1">
      <c r="A67" s="69"/>
      <c r="B67" s="22" t="s">
        <v>264</v>
      </c>
      <c r="C67" s="16"/>
      <c r="D67" s="19">
        <v>0</v>
      </c>
      <c r="E67" s="19">
        <v>363355</v>
      </c>
      <c r="F67" s="19">
        <f t="shared" si="0"/>
        <v>363355</v>
      </c>
      <c r="G67" s="19"/>
      <c r="I67" s="117"/>
      <c r="J67" s="117"/>
      <c r="K67" s="117"/>
    </row>
    <row r="68" spans="1:11" s="4" customFormat="1" ht="15" customHeight="1">
      <c r="A68" s="69"/>
      <c r="B68" s="16" t="s">
        <v>265</v>
      </c>
      <c r="C68" s="16"/>
      <c r="D68" s="19">
        <v>0</v>
      </c>
      <c r="E68" s="4">
        <v>310000</v>
      </c>
      <c r="F68" s="4">
        <f t="shared" si="0"/>
        <v>310000</v>
      </c>
      <c r="G68" s="19"/>
      <c r="I68" s="117"/>
      <c r="J68" s="117"/>
      <c r="K68" s="117"/>
    </row>
    <row r="69" spans="1:11" s="4" customFormat="1" ht="16.5">
      <c r="A69" s="69"/>
      <c r="B69" s="16" t="s">
        <v>201</v>
      </c>
      <c r="C69" s="153"/>
      <c r="D69" s="19">
        <v>0</v>
      </c>
      <c r="E69" s="19">
        <v>2064000</v>
      </c>
      <c r="F69" s="19">
        <f>+D68+E69</f>
        <v>2064000</v>
      </c>
      <c r="G69" s="19">
        <v>0</v>
      </c>
      <c r="I69" s="117"/>
      <c r="J69" s="117"/>
      <c r="K69" s="117"/>
    </row>
    <row r="70" spans="1:11" s="4" customFormat="1" ht="16.5">
      <c r="A70" s="69"/>
      <c r="B70" s="16" t="s">
        <v>179</v>
      </c>
      <c r="D70" s="19"/>
      <c r="E70" s="19" t="s">
        <v>217</v>
      </c>
      <c r="F70" s="19" t="s">
        <v>217</v>
      </c>
      <c r="G70" s="19" t="s">
        <v>217</v>
      </c>
      <c r="I70" s="117"/>
      <c r="J70" s="117"/>
      <c r="K70" s="117"/>
    </row>
    <row r="71" spans="1:11" s="61" customFormat="1" ht="17.25" thickBot="1">
      <c r="A71" s="52"/>
      <c r="B71" s="152" t="s">
        <v>36</v>
      </c>
      <c r="C71" s="152"/>
      <c r="D71" s="63">
        <f>SUM(D61:D70)</f>
        <v>0</v>
      </c>
      <c r="E71" s="63">
        <f>SUM(E61:E70)</f>
        <v>4319932</v>
      </c>
      <c r="F71" s="63">
        <f>SUM(F61:F70)</f>
        <v>4319932</v>
      </c>
      <c r="G71" s="63">
        <f>SUM(G61:G70)</f>
        <v>8154793</v>
      </c>
      <c r="I71" s="117"/>
      <c r="J71" s="117"/>
      <c r="K71" s="117"/>
    </row>
    <row r="72" spans="1:7" s="4" customFormat="1" ht="15.75" customHeight="1" thickTop="1">
      <c r="A72" s="69"/>
      <c r="B72" s="50"/>
      <c r="C72" s="50"/>
      <c r="D72" s="8"/>
      <c r="E72" s="8"/>
      <c r="F72" s="8"/>
      <c r="G72" s="8"/>
    </row>
    <row r="73" spans="1:7" s="4" customFormat="1" ht="15.75" customHeight="1">
      <c r="A73" s="69"/>
      <c r="B73" s="50"/>
      <c r="C73" s="50"/>
      <c r="D73" s="8"/>
      <c r="E73" s="8"/>
      <c r="F73" s="8"/>
      <c r="G73" s="8"/>
    </row>
    <row r="74" spans="1:7" s="4" customFormat="1" ht="15.75" customHeight="1">
      <c r="A74" s="69"/>
      <c r="B74" s="50"/>
      <c r="C74" s="50"/>
      <c r="D74" s="8"/>
      <c r="E74" s="8"/>
      <c r="F74" s="8"/>
      <c r="G74" s="8"/>
    </row>
    <row r="75" spans="1:7" s="4" customFormat="1" ht="15.75" customHeight="1">
      <c r="A75" s="69"/>
      <c r="B75" s="50"/>
      <c r="C75" s="50"/>
      <c r="D75" s="8"/>
      <c r="E75" s="8"/>
      <c r="F75" s="8"/>
      <c r="G75" s="8"/>
    </row>
    <row r="76" spans="1:7" s="4" customFormat="1" ht="15.75" customHeight="1">
      <c r="A76" s="69"/>
      <c r="B76" s="50"/>
      <c r="C76" s="50"/>
      <c r="D76" s="8"/>
      <c r="E76" s="8"/>
      <c r="F76" s="8"/>
      <c r="G76" s="8"/>
    </row>
    <row r="77" spans="1:7" s="4" customFormat="1" ht="15.75" customHeight="1">
      <c r="A77" s="69"/>
      <c r="B77" s="50"/>
      <c r="C77" s="50"/>
      <c r="D77" s="8"/>
      <c r="E77" s="8"/>
      <c r="F77" s="8"/>
      <c r="G77" s="8"/>
    </row>
    <row r="78" spans="1:7" s="4" customFormat="1" ht="15.75" customHeight="1">
      <c r="A78" s="69"/>
      <c r="B78" s="50"/>
      <c r="C78" s="50"/>
      <c r="D78" s="8"/>
      <c r="E78" s="8"/>
      <c r="F78" s="8"/>
      <c r="G78" s="8"/>
    </row>
    <row r="79" spans="1:7" s="4" customFormat="1" ht="17.25" customHeight="1">
      <c r="A79" s="79" t="s">
        <v>97</v>
      </c>
      <c r="B79" s="61" t="s">
        <v>194</v>
      </c>
      <c r="C79" s="61"/>
      <c r="D79" s="47"/>
      <c r="E79" s="51"/>
      <c r="F79" s="51"/>
      <c r="G79" s="51"/>
    </row>
    <row r="80" spans="1:7" s="4" customFormat="1" ht="15" customHeight="1">
      <c r="A80" s="69"/>
      <c r="B80" s="16" t="s">
        <v>55</v>
      </c>
      <c r="C80" s="16"/>
      <c r="D80" s="19">
        <v>0</v>
      </c>
      <c r="E80" s="19">
        <v>0</v>
      </c>
      <c r="F80" s="19">
        <f>+D80+E80</f>
        <v>0</v>
      </c>
      <c r="G80" s="19">
        <v>0</v>
      </c>
    </row>
    <row r="81" spans="1:7" s="4" customFormat="1" ht="15" customHeight="1">
      <c r="A81" s="69"/>
      <c r="B81" s="16"/>
      <c r="C81" s="16"/>
      <c r="D81" s="19">
        <v>0</v>
      </c>
      <c r="E81" s="19">
        <v>0</v>
      </c>
      <c r="F81" s="19">
        <f>+D81+E81</f>
        <v>0</v>
      </c>
      <c r="G81" s="19">
        <v>0</v>
      </c>
    </row>
    <row r="82" spans="1:7" s="4" customFormat="1" ht="16.5">
      <c r="A82" s="69"/>
      <c r="B82" s="16"/>
      <c r="C82" s="16"/>
      <c r="D82" s="19">
        <v>0</v>
      </c>
      <c r="E82" s="19">
        <v>0</v>
      </c>
      <c r="F82" s="19">
        <f>+D82+E82</f>
        <v>0</v>
      </c>
      <c r="G82" s="19">
        <v>0</v>
      </c>
    </row>
    <row r="83" spans="1:7" s="61" customFormat="1" ht="17.25" thickBot="1">
      <c r="A83" s="52"/>
      <c r="B83" s="152" t="s">
        <v>36</v>
      </c>
      <c r="C83" s="152"/>
      <c r="D83" s="63">
        <f>SUM(D80:D82)</f>
        <v>0</v>
      </c>
      <c r="E83" s="63">
        <f>SUM(E80:E82)</f>
        <v>0</v>
      </c>
      <c r="F83" s="63">
        <f>SUM(F80:F82)</f>
        <v>0</v>
      </c>
      <c r="G83" s="63">
        <f>SUM(G80:G82)</f>
        <v>0</v>
      </c>
    </row>
    <row r="84" spans="1:7" s="4" customFormat="1" ht="16.5" customHeight="1" thickTop="1">
      <c r="A84" s="79" t="s">
        <v>99</v>
      </c>
      <c r="B84" s="61" t="s">
        <v>195</v>
      </c>
      <c r="C84" s="61"/>
      <c r="D84" s="47"/>
      <c r="E84" s="51"/>
      <c r="F84" s="54"/>
      <c r="G84" s="51"/>
    </row>
    <row r="85" spans="1:7" s="4" customFormat="1" ht="16.5" customHeight="1">
      <c r="A85" s="69"/>
      <c r="B85" s="16" t="s">
        <v>44</v>
      </c>
      <c r="C85" s="60"/>
      <c r="D85" s="19">
        <v>0</v>
      </c>
      <c r="E85" s="19">
        <v>799600</v>
      </c>
      <c r="F85" s="19">
        <f>+D85+E85</f>
        <v>799600</v>
      </c>
      <c r="G85" s="19">
        <v>1400071</v>
      </c>
    </row>
    <row r="86" spans="1:7" s="4" customFormat="1" ht="16.5" customHeight="1">
      <c r="A86" s="69"/>
      <c r="B86" s="158" t="s">
        <v>266</v>
      </c>
      <c r="C86" s="16"/>
      <c r="D86" s="19"/>
      <c r="E86" s="19">
        <v>0</v>
      </c>
      <c r="F86" s="19"/>
      <c r="G86" s="19" t="s">
        <v>217</v>
      </c>
    </row>
    <row r="87" spans="1:7" s="4" customFormat="1" ht="16.5" customHeight="1">
      <c r="A87" s="69"/>
      <c r="B87" s="16" t="s">
        <v>267</v>
      </c>
      <c r="C87" s="153"/>
      <c r="D87" s="19">
        <v>0</v>
      </c>
      <c r="E87" s="19">
        <v>890220</v>
      </c>
      <c r="F87" s="19">
        <v>890220</v>
      </c>
      <c r="G87" s="19"/>
    </row>
    <row r="88" spans="1:7" s="4" customFormat="1" ht="16.5" customHeight="1">
      <c r="A88" s="69"/>
      <c r="B88" s="16" t="s">
        <v>268</v>
      </c>
      <c r="D88" s="19" t="s">
        <v>217</v>
      </c>
      <c r="E88" s="19">
        <v>1569694</v>
      </c>
      <c r="F88" s="19">
        <v>1569694</v>
      </c>
      <c r="G88" s="19"/>
    </row>
    <row r="89" spans="1:7" s="4" customFormat="1" ht="16.5" customHeight="1">
      <c r="A89" s="69"/>
      <c r="B89" s="16" t="s">
        <v>269</v>
      </c>
      <c r="D89" s="19"/>
      <c r="E89" s="19">
        <v>90839</v>
      </c>
      <c r="F89" s="19">
        <v>90839</v>
      </c>
      <c r="G89" s="19"/>
    </row>
    <row r="90" spans="1:7" s="4" customFormat="1" ht="16.5" customHeight="1">
      <c r="A90" s="69"/>
      <c r="B90" s="16" t="s">
        <v>270</v>
      </c>
      <c r="D90" s="19"/>
      <c r="E90" s="19">
        <v>3000</v>
      </c>
      <c r="F90" s="19">
        <v>3000</v>
      </c>
      <c r="G90" s="19"/>
    </row>
    <row r="91" spans="1:7" s="4" customFormat="1" ht="16.5" customHeight="1" thickBot="1">
      <c r="A91" s="69"/>
      <c r="B91" s="152" t="s">
        <v>36</v>
      </c>
      <c r="C91" s="152"/>
      <c r="D91" s="63">
        <f>SUM(D85:D91)</f>
        <v>0</v>
      </c>
      <c r="E91" s="63">
        <f>SUM(E85:E90)</f>
        <v>3353353</v>
      </c>
      <c r="F91" s="63">
        <f>SUM(F85:F90)</f>
        <v>3353353</v>
      </c>
      <c r="G91" s="63">
        <f>SUM(G85:G91)</f>
        <v>1400071</v>
      </c>
    </row>
    <row r="92" spans="1:7" s="4" customFormat="1" ht="16.5" customHeight="1" thickTop="1">
      <c r="A92" s="69"/>
      <c r="B92" s="82"/>
      <c r="C92" s="82"/>
      <c r="D92" s="81"/>
      <c r="E92" s="81"/>
      <c r="F92" s="81"/>
      <c r="G92" s="81"/>
    </row>
    <row r="93" spans="1:7" s="4" customFormat="1" ht="16.5" customHeight="1">
      <c r="A93" s="69"/>
      <c r="B93" s="82"/>
      <c r="C93" s="82"/>
      <c r="D93" s="81"/>
      <c r="E93" s="81"/>
      <c r="F93" s="81"/>
      <c r="G93" s="81"/>
    </row>
    <row r="94" spans="1:7" s="4" customFormat="1" ht="16.5" customHeight="1">
      <c r="A94" s="69"/>
      <c r="B94" s="82"/>
      <c r="C94" s="82"/>
      <c r="D94" s="81"/>
      <c r="E94" s="81"/>
      <c r="F94" s="81"/>
      <c r="G94" s="81"/>
    </row>
    <row r="95" spans="1:7" s="4" customFormat="1" ht="16.5" customHeight="1">
      <c r="A95" s="69"/>
      <c r="B95" s="82"/>
      <c r="C95" s="82"/>
      <c r="D95" s="81"/>
      <c r="E95" s="81"/>
      <c r="F95" s="81"/>
      <c r="G95" s="81"/>
    </row>
    <row r="96" spans="1:7" s="4" customFormat="1" ht="16.5" customHeight="1">
      <c r="A96" s="69"/>
      <c r="B96" s="82"/>
      <c r="C96" s="82"/>
      <c r="D96" s="81"/>
      <c r="E96" s="81"/>
      <c r="F96" s="81"/>
      <c r="G96" s="81"/>
    </row>
    <row r="97" spans="1:7" s="4" customFormat="1" ht="16.5" customHeight="1">
      <c r="A97" s="69"/>
      <c r="B97" s="82"/>
      <c r="C97" s="82"/>
      <c r="D97" s="81"/>
      <c r="E97" s="81"/>
      <c r="F97" s="81"/>
      <c r="G97" s="81"/>
    </row>
    <row r="98" spans="1:7" s="4" customFormat="1" ht="16.5" customHeight="1">
      <c r="A98" s="69"/>
      <c r="B98" s="82"/>
      <c r="C98" s="82"/>
      <c r="D98" s="81"/>
      <c r="E98" s="81"/>
      <c r="F98" s="81"/>
      <c r="G98" s="81"/>
    </row>
    <row r="99" spans="1:7" s="4" customFormat="1" ht="16.5" customHeight="1">
      <c r="A99" s="69"/>
      <c r="B99" s="82"/>
      <c r="C99" s="82"/>
      <c r="D99" s="81"/>
      <c r="E99" s="81"/>
      <c r="F99" s="81"/>
      <c r="G99" s="81"/>
    </row>
    <row r="100" spans="1:7" s="4" customFormat="1" ht="16.5" customHeight="1">
      <c r="A100" s="69"/>
      <c r="B100" s="82"/>
      <c r="C100" s="82"/>
      <c r="D100" s="81"/>
      <c r="E100" s="81"/>
      <c r="F100" s="81"/>
      <c r="G100" s="81"/>
    </row>
    <row r="101" spans="1:7" s="4" customFormat="1" ht="18" customHeight="1">
      <c r="A101" s="83" t="s">
        <v>98</v>
      </c>
      <c r="B101" s="86" t="s">
        <v>139</v>
      </c>
      <c r="C101" s="87"/>
      <c r="D101" s="18"/>
      <c r="F101" s="51"/>
      <c r="G101" s="54"/>
    </row>
    <row r="102" spans="1:7" s="4" customFormat="1" ht="15" customHeight="1">
      <c r="A102" s="69"/>
      <c r="B102" s="87" t="s">
        <v>236</v>
      </c>
      <c r="C102" s="87"/>
      <c r="D102" s="18"/>
      <c r="E102" s="57"/>
      <c r="F102" s="51">
        <f>SUM(D101+E102)</f>
        <v>0</v>
      </c>
      <c r="G102" s="19">
        <v>0</v>
      </c>
    </row>
    <row r="103" spans="1:7" s="61" customFormat="1" ht="17.25" thickBot="1">
      <c r="A103" s="52"/>
      <c r="B103" s="152" t="s">
        <v>36</v>
      </c>
      <c r="C103" s="152"/>
      <c r="D103" s="63">
        <f>SUM(D101:D102)</f>
        <v>0</v>
      </c>
      <c r="E103" s="63">
        <f>SUM(E102:E102)</f>
        <v>0</v>
      </c>
      <c r="F103" s="63">
        <f>SUM(F102:F102)</f>
        <v>0</v>
      </c>
      <c r="G103" s="63">
        <f>SUM(G102:G102)</f>
        <v>0</v>
      </c>
    </row>
    <row r="104" spans="1:7" s="4" customFormat="1" ht="12" customHeight="1" thickTop="1">
      <c r="A104" s="52"/>
      <c r="B104" s="82"/>
      <c r="C104" s="82"/>
      <c r="D104" s="81"/>
      <c r="E104" s="81"/>
      <c r="F104" s="51"/>
      <c r="G104" s="54"/>
    </row>
    <row r="105" spans="1:7" s="4" customFormat="1" ht="16.5" customHeight="1">
      <c r="A105" s="79" t="s">
        <v>100</v>
      </c>
      <c r="B105" s="61" t="s">
        <v>142</v>
      </c>
      <c r="C105" s="61"/>
      <c r="D105" s="47"/>
      <c r="E105" s="51"/>
      <c r="F105" s="58"/>
      <c r="G105" s="54"/>
    </row>
    <row r="106" spans="1:7" s="4" customFormat="1" ht="16.5">
      <c r="A106" s="69"/>
      <c r="B106" s="87" t="s">
        <v>235</v>
      </c>
      <c r="C106" s="16"/>
      <c r="D106" s="19"/>
      <c r="E106" s="19">
        <v>0</v>
      </c>
      <c r="F106" s="19">
        <f>+D106+E106</f>
        <v>0</v>
      </c>
      <c r="G106" s="19">
        <v>0</v>
      </c>
    </row>
    <row r="107" spans="1:7" s="4" customFormat="1" ht="16.5">
      <c r="A107" s="69"/>
      <c r="C107" s="16"/>
      <c r="D107" s="19">
        <v>0</v>
      </c>
      <c r="E107" s="19">
        <v>0</v>
      </c>
      <c r="F107" s="19">
        <f>+D107+E107</f>
        <v>0</v>
      </c>
      <c r="G107" s="19">
        <v>0</v>
      </c>
    </row>
    <row r="108" spans="1:7" s="61" customFormat="1" ht="17.25" thickBot="1">
      <c r="A108" s="52"/>
      <c r="B108" s="152" t="s">
        <v>36</v>
      </c>
      <c r="C108" s="152"/>
      <c r="D108" s="63">
        <f>SUM(D106:D107)</f>
        <v>0</v>
      </c>
      <c r="E108" s="63">
        <f>SUM(E106:E107)</f>
        <v>0</v>
      </c>
      <c r="F108" s="63">
        <f>SUM(F106:F107)</f>
        <v>0</v>
      </c>
      <c r="G108" s="63">
        <f>SUM(G106:G107)</f>
        <v>0</v>
      </c>
    </row>
    <row r="109" spans="1:7" s="4" customFormat="1" ht="12" customHeight="1" thickTop="1">
      <c r="A109" s="69"/>
      <c r="D109" s="47"/>
      <c r="E109" s="54"/>
      <c r="F109" s="47"/>
      <c r="G109" s="54"/>
    </row>
    <row r="110" spans="1:7" s="4" customFormat="1" ht="16.5" customHeight="1">
      <c r="A110" s="79" t="s">
        <v>101</v>
      </c>
      <c r="B110" s="61" t="s">
        <v>12</v>
      </c>
      <c r="C110" s="61"/>
      <c r="D110" s="47"/>
      <c r="E110" s="51"/>
      <c r="F110" s="58"/>
      <c r="G110" s="54"/>
    </row>
    <row r="111" spans="1:7" s="4" customFormat="1" ht="16.5">
      <c r="A111" s="69"/>
      <c r="B111" s="4" t="s">
        <v>218</v>
      </c>
      <c r="C111" s="16"/>
      <c r="D111" s="19">
        <v>60840</v>
      </c>
      <c r="E111" s="19">
        <v>0</v>
      </c>
      <c r="F111" s="19">
        <f aca="true" t="shared" si="1" ref="F111:F117">+D111+E111</f>
        <v>60840</v>
      </c>
      <c r="G111" s="19"/>
    </row>
    <row r="112" spans="1:7" s="4" customFormat="1" ht="16.5" customHeight="1">
      <c r="A112" s="69"/>
      <c r="B112" s="4" t="s">
        <v>219</v>
      </c>
      <c r="C112" s="16"/>
      <c r="D112" s="19">
        <v>3378</v>
      </c>
      <c r="E112" s="19"/>
      <c r="F112" s="19">
        <f t="shared" si="1"/>
        <v>3378</v>
      </c>
      <c r="G112" s="19"/>
    </row>
    <row r="113" spans="1:7" s="4" customFormat="1" ht="16.5" customHeight="1">
      <c r="A113" s="69"/>
      <c r="B113" s="4" t="s">
        <v>220</v>
      </c>
      <c r="C113" s="16"/>
      <c r="D113" s="19">
        <v>4500</v>
      </c>
      <c r="E113" s="19"/>
      <c r="F113" s="19">
        <f t="shared" si="1"/>
        <v>4500</v>
      </c>
      <c r="G113" s="19"/>
    </row>
    <row r="114" spans="1:7" s="4" customFormat="1" ht="16.5" customHeight="1">
      <c r="A114" s="69"/>
      <c r="B114" s="4" t="s">
        <v>221</v>
      </c>
      <c r="C114" s="16"/>
      <c r="D114" s="19">
        <v>125035</v>
      </c>
      <c r="E114" s="19"/>
      <c r="F114" s="19">
        <f t="shared" si="1"/>
        <v>125035</v>
      </c>
      <c r="G114" s="19"/>
    </row>
    <row r="115" spans="1:7" s="4" customFormat="1" ht="16.5" customHeight="1">
      <c r="A115" s="69"/>
      <c r="B115" s="4" t="s">
        <v>222</v>
      </c>
      <c r="C115" s="16"/>
      <c r="D115" s="19">
        <v>10000</v>
      </c>
      <c r="E115" s="19"/>
      <c r="F115" s="19">
        <f t="shared" si="1"/>
        <v>10000</v>
      </c>
      <c r="G115" s="19"/>
    </row>
    <row r="116" spans="1:7" s="4" customFormat="1" ht="16.5" customHeight="1">
      <c r="A116" s="69"/>
      <c r="B116" s="4" t="s">
        <v>223</v>
      </c>
      <c r="C116" s="16"/>
      <c r="D116" s="19">
        <v>4000</v>
      </c>
      <c r="E116" s="19"/>
      <c r="F116" s="19">
        <f t="shared" si="1"/>
        <v>4000</v>
      </c>
      <c r="G116" s="19"/>
    </row>
    <row r="117" spans="1:7" s="4" customFormat="1" ht="16.5">
      <c r="A117" s="69"/>
      <c r="B117" s="4" t="s">
        <v>12</v>
      </c>
      <c r="C117" s="16"/>
      <c r="D117" s="19">
        <v>28163</v>
      </c>
      <c r="E117" s="19">
        <v>0</v>
      </c>
      <c r="F117" s="19">
        <f t="shared" si="1"/>
        <v>28163</v>
      </c>
      <c r="G117" s="19">
        <v>45650</v>
      </c>
    </row>
    <row r="118" spans="1:7" s="61" customFormat="1" ht="17.25" thickBot="1">
      <c r="A118" s="52"/>
      <c r="B118" s="152" t="s">
        <v>36</v>
      </c>
      <c r="C118" s="152"/>
      <c r="D118" s="63">
        <f>SUM(D111:D117)</f>
        <v>235916</v>
      </c>
      <c r="E118" s="63"/>
      <c r="F118" s="63">
        <f>SUM(F111:F117)</f>
        <v>235916</v>
      </c>
      <c r="G118" s="63">
        <f>SUM(G111:G117)</f>
        <v>45650</v>
      </c>
    </row>
    <row r="119" spans="1:7" s="61" customFormat="1" ht="17.25" thickTop="1">
      <c r="A119" s="52"/>
      <c r="B119" s="82"/>
      <c r="C119" s="82"/>
      <c r="D119" s="81"/>
      <c r="E119" s="81"/>
      <c r="F119" s="81"/>
      <c r="G119" s="81"/>
    </row>
    <row r="120" spans="1:7" s="4" customFormat="1" ht="16.5">
      <c r="A120" s="79" t="s">
        <v>102</v>
      </c>
      <c r="B120" s="61" t="s">
        <v>14</v>
      </c>
      <c r="C120" s="61"/>
      <c r="D120" s="47"/>
      <c r="E120" s="47"/>
      <c r="F120" s="54"/>
      <c r="G120" s="47"/>
    </row>
    <row r="121" spans="1:7" s="4" customFormat="1" ht="16.5" customHeight="1">
      <c r="A121" s="69"/>
      <c r="B121" s="64" t="s">
        <v>143</v>
      </c>
      <c r="C121" s="16"/>
      <c r="D121" s="19">
        <v>96400</v>
      </c>
      <c r="E121" s="19">
        <v>194625</v>
      </c>
      <c r="F121" s="19">
        <f>+D121+E121</f>
        <v>291025</v>
      </c>
      <c r="G121" s="19">
        <v>584610</v>
      </c>
    </row>
    <row r="122" spans="1:7" s="4" customFormat="1" ht="16.5" customHeight="1">
      <c r="A122" s="69"/>
      <c r="B122" s="22" t="s">
        <v>29</v>
      </c>
      <c r="C122" s="16"/>
      <c r="D122" s="19">
        <v>61950</v>
      </c>
      <c r="E122" s="19">
        <v>522504</v>
      </c>
      <c r="F122" s="19">
        <f>+D122+E122</f>
        <v>584454</v>
      </c>
      <c r="G122" s="19">
        <v>0</v>
      </c>
    </row>
    <row r="123" spans="1:7" s="4" customFormat="1" ht="16.5" customHeight="1">
      <c r="A123" s="69"/>
      <c r="B123" s="16" t="s">
        <v>144</v>
      </c>
      <c r="C123" s="16"/>
      <c r="D123" s="19"/>
      <c r="E123" s="19">
        <v>0</v>
      </c>
      <c r="F123" s="19">
        <f>+D123+E123</f>
        <v>0</v>
      </c>
      <c r="G123" s="19">
        <v>0</v>
      </c>
    </row>
    <row r="124" spans="1:7" s="4" customFormat="1" ht="16.5" customHeight="1">
      <c r="A124" s="69"/>
      <c r="B124" s="64" t="s">
        <v>145</v>
      </c>
      <c r="C124" s="16"/>
      <c r="D124" s="19"/>
      <c r="E124" s="19">
        <v>0</v>
      </c>
      <c r="F124" s="19">
        <f>+D124+E124</f>
        <v>0</v>
      </c>
      <c r="G124" s="19">
        <v>0</v>
      </c>
    </row>
    <row r="125" spans="1:7" s="4" customFormat="1" ht="16.5" customHeight="1">
      <c r="A125" s="69"/>
      <c r="B125" s="64" t="s">
        <v>146</v>
      </c>
      <c r="C125" s="16"/>
      <c r="D125" s="19" t="s">
        <v>217</v>
      </c>
      <c r="E125" s="19">
        <v>0</v>
      </c>
      <c r="F125" s="19" t="s">
        <v>217</v>
      </c>
      <c r="G125" s="19">
        <v>0</v>
      </c>
    </row>
    <row r="126" spans="1:7" s="4" customFormat="1" ht="16.5" customHeight="1">
      <c r="A126" s="69"/>
      <c r="B126" s="64" t="s">
        <v>147</v>
      </c>
      <c r="C126" s="16"/>
      <c r="D126" s="19"/>
      <c r="E126" s="19">
        <v>0</v>
      </c>
      <c r="F126" s="19">
        <f>+D126+E126</f>
        <v>0</v>
      </c>
      <c r="G126" s="19">
        <v>0</v>
      </c>
    </row>
    <row r="127" spans="1:7" s="4" customFormat="1" ht="16.5" customHeight="1">
      <c r="A127" s="69"/>
      <c r="B127" s="64" t="s">
        <v>197</v>
      </c>
      <c r="C127" s="16"/>
      <c r="D127" s="19" t="s">
        <v>217</v>
      </c>
      <c r="E127" s="19"/>
      <c r="F127" s="19"/>
      <c r="G127" s="19">
        <v>0</v>
      </c>
    </row>
    <row r="128" spans="1:7" s="4" customFormat="1" ht="16.5" customHeight="1">
      <c r="A128" s="69"/>
      <c r="B128" s="16" t="s">
        <v>149</v>
      </c>
      <c r="C128" s="16"/>
      <c r="D128" s="19"/>
      <c r="E128" s="19"/>
      <c r="F128" s="19">
        <f>+D128+E128</f>
        <v>0</v>
      </c>
      <c r="G128" s="19"/>
    </row>
    <row r="129" spans="1:7" s="61" customFormat="1" ht="17.25" thickBot="1">
      <c r="A129" s="52"/>
      <c r="B129" s="152" t="s">
        <v>36</v>
      </c>
      <c r="C129" s="152"/>
      <c r="D129" s="63">
        <f>SUM(D121:D127)</f>
        <v>158350</v>
      </c>
      <c r="E129" s="63">
        <f>SUM(E121:E127)</f>
        <v>717129</v>
      </c>
      <c r="F129" s="63">
        <f>SUM(F121:F127)</f>
        <v>875479</v>
      </c>
      <c r="G129" s="63">
        <f>SUM(G121:G127)</f>
        <v>584610</v>
      </c>
    </row>
    <row r="130" spans="1:7" s="4" customFormat="1" ht="12" customHeight="1" thickTop="1">
      <c r="A130" s="69"/>
      <c r="D130" s="47"/>
      <c r="E130" s="47"/>
      <c r="F130" s="47"/>
      <c r="G130" s="47"/>
    </row>
    <row r="131" spans="1:7" s="4" customFormat="1" ht="16.5">
      <c r="A131" s="79" t="s">
        <v>103</v>
      </c>
      <c r="B131" s="61" t="s">
        <v>150</v>
      </c>
      <c r="C131" s="61"/>
      <c r="D131" s="47"/>
      <c r="E131" s="47"/>
      <c r="F131" s="47"/>
      <c r="G131" s="47"/>
    </row>
    <row r="132" spans="1:7" s="4" customFormat="1" ht="15" customHeight="1">
      <c r="A132" s="69"/>
      <c r="B132" s="16" t="s">
        <v>47</v>
      </c>
      <c r="C132" s="25"/>
      <c r="D132" s="19">
        <v>0</v>
      </c>
      <c r="E132" s="19">
        <v>0</v>
      </c>
      <c r="F132" s="19">
        <f aca="true" t="shared" si="2" ref="F132:F141">+D132+E132</f>
        <v>0</v>
      </c>
      <c r="G132" s="19">
        <v>6893140</v>
      </c>
    </row>
    <row r="133" spans="1:7" s="4" customFormat="1" ht="16.5">
      <c r="A133" s="69"/>
      <c r="B133" s="16" t="s">
        <v>193</v>
      </c>
      <c r="C133" s="16"/>
      <c r="D133" s="19">
        <v>0</v>
      </c>
      <c r="E133" s="19">
        <v>0</v>
      </c>
      <c r="F133" s="19">
        <f t="shared" si="2"/>
        <v>0</v>
      </c>
      <c r="G133" s="19">
        <v>0</v>
      </c>
    </row>
    <row r="134" spans="1:7" s="4" customFormat="1" ht="15.75" customHeight="1">
      <c r="A134" s="69"/>
      <c r="B134" s="16" t="s">
        <v>44</v>
      </c>
      <c r="C134" s="16"/>
      <c r="D134" s="19">
        <v>0</v>
      </c>
      <c r="E134" s="19">
        <v>250000</v>
      </c>
      <c r="F134" s="19">
        <f t="shared" si="2"/>
        <v>250000</v>
      </c>
      <c r="G134" s="19">
        <v>0</v>
      </c>
    </row>
    <row r="135" spans="1:7" s="4" customFormat="1" ht="15" customHeight="1">
      <c r="A135" s="69"/>
      <c r="B135" s="16" t="s">
        <v>61</v>
      </c>
      <c r="C135" s="25"/>
      <c r="D135" s="19">
        <v>0</v>
      </c>
      <c r="E135" s="19">
        <v>36335.5</v>
      </c>
      <c r="F135" s="19">
        <f t="shared" si="2"/>
        <v>36335.5</v>
      </c>
      <c r="G135" s="19">
        <v>0</v>
      </c>
    </row>
    <row r="136" spans="1:7" s="4" customFormat="1" ht="15.75" customHeight="1">
      <c r="A136" s="69"/>
      <c r="B136" s="16" t="s">
        <v>48</v>
      </c>
      <c r="C136" s="25"/>
      <c r="D136" s="19">
        <v>0</v>
      </c>
      <c r="E136" s="19">
        <v>218013</v>
      </c>
      <c r="F136" s="19">
        <f t="shared" si="2"/>
        <v>218013</v>
      </c>
      <c r="G136" s="19">
        <v>0</v>
      </c>
    </row>
    <row r="137" spans="1:7" s="4" customFormat="1" ht="15.75" customHeight="1">
      <c r="A137" s="69"/>
      <c r="B137" s="16" t="s">
        <v>49</v>
      </c>
      <c r="C137" s="25"/>
      <c r="D137" s="19">
        <v>0</v>
      </c>
      <c r="E137" s="19">
        <v>0</v>
      </c>
      <c r="F137" s="19">
        <f t="shared" si="2"/>
        <v>0</v>
      </c>
      <c r="G137" s="19">
        <v>0</v>
      </c>
    </row>
    <row r="138" spans="1:7" s="4" customFormat="1" ht="15.75" customHeight="1">
      <c r="A138" s="69"/>
      <c r="B138" s="16" t="s">
        <v>46</v>
      </c>
      <c r="C138" s="25"/>
      <c r="D138" s="19">
        <v>0</v>
      </c>
      <c r="E138" s="19">
        <v>335046</v>
      </c>
      <c r="F138" s="19">
        <f t="shared" si="2"/>
        <v>335046</v>
      </c>
      <c r="G138" s="19">
        <v>0</v>
      </c>
    </row>
    <row r="139" spans="1:7" s="4" customFormat="1" ht="15.75" customHeight="1">
      <c r="A139" s="69"/>
      <c r="B139" s="16" t="s">
        <v>199</v>
      </c>
      <c r="C139" s="25"/>
      <c r="D139" s="19">
        <v>0</v>
      </c>
      <c r="E139" s="19">
        <v>0</v>
      </c>
      <c r="F139" s="19">
        <f t="shared" si="2"/>
        <v>0</v>
      </c>
      <c r="G139" s="19">
        <v>0</v>
      </c>
    </row>
    <row r="140" spans="1:7" s="4" customFormat="1" ht="14.25" customHeight="1">
      <c r="A140" s="69"/>
      <c r="B140" s="16" t="s">
        <v>177</v>
      </c>
      <c r="C140" s="16"/>
      <c r="D140" s="19">
        <v>0</v>
      </c>
      <c r="E140" s="19">
        <v>2064000</v>
      </c>
      <c r="F140" s="19">
        <f t="shared" si="2"/>
        <v>2064000</v>
      </c>
      <c r="G140" s="19">
        <v>0</v>
      </c>
    </row>
    <row r="141" spans="1:7" s="4" customFormat="1" ht="16.5" customHeight="1">
      <c r="A141" s="69"/>
      <c r="B141" s="80" t="s">
        <v>76</v>
      </c>
      <c r="C141" s="80"/>
      <c r="D141" s="19">
        <v>0</v>
      </c>
      <c r="E141" s="19">
        <v>250000</v>
      </c>
      <c r="F141" s="19">
        <f t="shared" si="2"/>
        <v>250000</v>
      </c>
      <c r="G141" s="19">
        <v>0</v>
      </c>
    </row>
    <row r="142" spans="1:7" s="61" customFormat="1" ht="17.25" thickBot="1">
      <c r="A142" s="52"/>
      <c r="B142" s="152" t="s">
        <v>36</v>
      </c>
      <c r="C142" s="152"/>
      <c r="D142" s="63">
        <f>SUM(D132:D141)</f>
        <v>0</v>
      </c>
      <c r="E142" s="63">
        <f>SUM(E132:E141)</f>
        <v>3153394.5</v>
      </c>
      <c r="F142" s="63">
        <f>SUM(F132:F141)</f>
        <v>3153394.5</v>
      </c>
      <c r="G142" s="63">
        <f>SUM(G132:G141)</f>
        <v>6893140</v>
      </c>
    </row>
    <row r="143" spans="1:7" s="4" customFormat="1" ht="15.75" customHeight="1" thickTop="1">
      <c r="A143" s="69"/>
      <c r="B143" s="50"/>
      <c r="C143" s="50"/>
      <c r="D143" s="47"/>
      <c r="E143" s="47"/>
      <c r="F143" s="47"/>
      <c r="G143" s="47"/>
    </row>
    <row r="144" spans="1:7" s="4" customFormat="1" ht="16.5" customHeight="1">
      <c r="A144" s="79" t="s">
        <v>151</v>
      </c>
      <c r="B144" s="61" t="s">
        <v>152</v>
      </c>
      <c r="C144" s="61"/>
      <c r="D144" s="62"/>
      <c r="E144" s="47"/>
      <c r="F144" s="47"/>
      <c r="G144" s="47"/>
    </row>
    <row r="145" spans="1:7" s="4" customFormat="1" ht="16.5">
      <c r="A145" s="79"/>
      <c r="B145" s="16" t="s">
        <v>47</v>
      </c>
      <c r="C145" s="25"/>
      <c r="D145" s="19">
        <v>0</v>
      </c>
      <c r="E145" s="19">
        <v>0</v>
      </c>
      <c r="F145" s="19">
        <f aca="true" t="shared" si="3" ref="F145:F153">+D145+E145</f>
        <v>0</v>
      </c>
      <c r="G145" s="19">
        <v>489241</v>
      </c>
    </row>
    <row r="146" spans="1:11" s="4" customFormat="1" ht="16.5">
      <c r="A146" s="69"/>
      <c r="B146" s="16" t="s">
        <v>179</v>
      </c>
      <c r="C146" s="16"/>
      <c r="D146" s="19">
        <v>0</v>
      </c>
      <c r="E146" s="19">
        <v>0</v>
      </c>
      <c r="F146" s="19">
        <f t="shared" si="3"/>
        <v>0</v>
      </c>
      <c r="G146" s="19">
        <v>0</v>
      </c>
      <c r="I146" s="117"/>
      <c r="J146" s="117"/>
      <c r="K146" s="117"/>
    </row>
    <row r="147" spans="1:7" s="4" customFormat="1" ht="16.5">
      <c r="A147" s="69"/>
      <c r="B147" s="16" t="s">
        <v>193</v>
      </c>
      <c r="C147" s="16"/>
      <c r="D147" s="19">
        <v>0</v>
      </c>
      <c r="E147" s="19">
        <v>0</v>
      </c>
      <c r="F147" s="19">
        <f t="shared" si="3"/>
        <v>0</v>
      </c>
      <c r="G147" s="19">
        <v>0</v>
      </c>
    </row>
    <row r="148" spans="1:11" s="4" customFormat="1" ht="16.5" customHeight="1">
      <c r="A148" s="69"/>
      <c r="B148" s="16" t="s">
        <v>111</v>
      </c>
      <c r="C148" s="16"/>
      <c r="D148" s="19">
        <v>0</v>
      </c>
      <c r="E148" s="19">
        <v>0</v>
      </c>
      <c r="F148" s="19">
        <f t="shared" si="3"/>
        <v>0</v>
      </c>
      <c r="G148" s="19">
        <v>0</v>
      </c>
      <c r="I148" s="117"/>
      <c r="J148" s="117"/>
      <c r="K148" s="117"/>
    </row>
    <row r="149" spans="1:7" s="4" customFormat="1" ht="16.5">
      <c r="A149" s="69"/>
      <c r="B149" s="16" t="s">
        <v>61</v>
      </c>
      <c r="C149" s="25"/>
      <c r="D149" s="19">
        <v>0</v>
      </c>
      <c r="E149" s="19">
        <v>0</v>
      </c>
      <c r="F149" s="19">
        <f t="shared" si="3"/>
        <v>0</v>
      </c>
      <c r="G149" s="19">
        <v>0</v>
      </c>
    </row>
    <row r="150" spans="1:7" s="4" customFormat="1" ht="16.5">
      <c r="A150" s="69"/>
      <c r="B150" s="16" t="s">
        <v>48</v>
      </c>
      <c r="C150" s="25"/>
      <c r="D150" s="19">
        <v>0</v>
      </c>
      <c r="E150" s="19">
        <v>0</v>
      </c>
      <c r="F150" s="19">
        <f t="shared" si="3"/>
        <v>0</v>
      </c>
      <c r="G150" s="19">
        <v>0</v>
      </c>
    </row>
    <row r="151" spans="1:7" s="4" customFormat="1" ht="15.75" customHeight="1">
      <c r="A151" s="69"/>
      <c r="B151" s="16" t="s">
        <v>44</v>
      </c>
      <c r="C151" s="16"/>
      <c r="D151" s="19">
        <v>0</v>
      </c>
      <c r="E151" s="19">
        <v>0</v>
      </c>
      <c r="F151" s="19">
        <f t="shared" si="3"/>
        <v>0</v>
      </c>
      <c r="G151" s="19">
        <v>0</v>
      </c>
    </row>
    <row r="152" spans="1:7" s="4" customFormat="1" ht="16.5">
      <c r="A152" s="69"/>
      <c r="B152" s="16" t="s">
        <v>46</v>
      </c>
      <c r="D152" s="19">
        <v>0</v>
      </c>
      <c r="E152" s="19"/>
      <c r="F152" s="19">
        <f t="shared" si="3"/>
        <v>0</v>
      </c>
      <c r="G152" s="19">
        <v>0</v>
      </c>
    </row>
    <row r="153" spans="1:7" s="4" customFormat="1" ht="16.5" customHeight="1">
      <c r="A153" s="69"/>
      <c r="B153" s="80" t="s">
        <v>76</v>
      </c>
      <c r="C153" s="80"/>
      <c r="D153" s="19">
        <v>0</v>
      </c>
      <c r="E153" s="19">
        <v>0</v>
      </c>
      <c r="F153" s="19">
        <f t="shared" si="3"/>
        <v>0</v>
      </c>
      <c r="G153" s="19">
        <v>0</v>
      </c>
    </row>
    <row r="154" spans="1:7" s="61" customFormat="1" ht="17.25" thickBot="1">
      <c r="A154" s="52"/>
      <c r="B154" s="152" t="s">
        <v>36</v>
      </c>
      <c r="C154" s="152"/>
      <c r="D154" s="63">
        <f>SUM(D145:D153)</f>
        <v>0</v>
      </c>
      <c r="E154" s="63">
        <f>SUM(E145:E153)</f>
        <v>0</v>
      </c>
      <c r="F154" s="63">
        <f>SUM(F145:F153)</f>
        <v>0</v>
      </c>
      <c r="G154" s="63">
        <f>SUM(G145:G153)</f>
        <v>489241</v>
      </c>
    </row>
    <row r="155" spans="1:7" s="4" customFormat="1" ht="15" customHeight="1" thickTop="1">
      <c r="A155" s="69"/>
      <c r="D155" s="55"/>
      <c r="E155" s="55"/>
      <c r="F155" s="55"/>
      <c r="G155" s="55"/>
    </row>
    <row r="156" spans="1:7" s="4" customFormat="1" ht="16.5">
      <c r="A156" s="79" t="s">
        <v>104</v>
      </c>
      <c r="B156" s="61" t="s">
        <v>155</v>
      </c>
      <c r="C156" s="61"/>
      <c r="D156" s="47"/>
      <c r="E156" s="54"/>
      <c r="F156" s="47"/>
      <c r="G156" s="54"/>
    </row>
    <row r="157" spans="1:7" s="4" customFormat="1" ht="16.5">
      <c r="A157" s="69"/>
      <c r="B157" s="16" t="s">
        <v>47</v>
      </c>
      <c r="C157" s="25"/>
      <c r="D157" s="19">
        <v>0</v>
      </c>
      <c r="E157" s="19">
        <v>0</v>
      </c>
      <c r="F157" s="19">
        <f aca="true" t="shared" si="4" ref="F157:F163">+D157+E157</f>
        <v>0</v>
      </c>
      <c r="G157" s="19">
        <v>126900</v>
      </c>
    </row>
    <row r="158" spans="1:7" s="4" customFormat="1" ht="16.5">
      <c r="A158" s="69"/>
      <c r="B158" s="16" t="s">
        <v>44</v>
      </c>
      <c r="C158" s="16"/>
      <c r="D158" s="19">
        <v>0</v>
      </c>
      <c r="E158" s="19">
        <v>0</v>
      </c>
      <c r="F158" s="19">
        <f t="shared" si="4"/>
        <v>0</v>
      </c>
      <c r="G158" s="19">
        <v>0</v>
      </c>
    </row>
    <row r="159" spans="1:7" s="4" customFormat="1" ht="16.5">
      <c r="A159" s="69"/>
      <c r="B159" s="16" t="s">
        <v>61</v>
      </c>
      <c r="C159" s="25"/>
      <c r="D159" s="19">
        <v>0</v>
      </c>
      <c r="E159" s="19">
        <v>36335.5</v>
      </c>
      <c r="F159" s="19">
        <f t="shared" si="4"/>
        <v>36335.5</v>
      </c>
      <c r="G159" s="19">
        <v>0</v>
      </c>
    </row>
    <row r="160" spans="1:7" s="4" customFormat="1" ht="16.5">
      <c r="A160" s="69"/>
      <c r="B160" s="16" t="s">
        <v>48</v>
      </c>
      <c r="C160" s="25"/>
      <c r="D160" s="19">
        <v>0</v>
      </c>
      <c r="E160" s="19"/>
      <c r="F160" s="19">
        <f t="shared" si="4"/>
        <v>0</v>
      </c>
      <c r="G160" s="19">
        <v>0</v>
      </c>
    </row>
    <row r="161" spans="1:7" s="4" customFormat="1" ht="16.5">
      <c r="A161" s="69"/>
      <c r="B161" s="16" t="s">
        <v>67</v>
      </c>
      <c r="C161" s="25"/>
      <c r="D161" s="19">
        <v>0</v>
      </c>
      <c r="E161" s="19">
        <v>0</v>
      </c>
      <c r="F161" s="19">
        <v>0</v>
      </c>
      <c r="G161" s="19">
        <v>0</v>
      </c>
    </row>
    <row r="162" spans="1:7" s="4" customFormat="1" ht="16.5">
      <c r="A162" s="69"/>
      <c r="B162" s="16" t="s">
        <v>46</v>
      </c>
      <c r="C162" s="16"/>
      <c r="D162" s="19">
        <v>0</v>
      </c>
      <c r="E162" s="19"/>
      <c r="F162" s="19">
        <f t="shared" si="4"/>
        <v>0</v>
      </c>
      <c r="G162" s="19">
        <v>0</v>
      </c>
    </row>
    <row r="163" spans="1:7" s="4" customFormat="1" ht="16.5" customHeight="1">
      <c r="A163" s="69"/>
      <c r="B163" s="80" t="s">
        <v>76</v>
      </c>
      <c r="C163" s="80"/>
      <c r="D163" s="19">
        <v>0</v>
      </c>
      <c r="E163" s="19">
        <v>0</v>
      </c>
      <c r="F163" s="19">
        <f t="shared" si="4"/>
        <v>0</v>
      </c>
      <c r="G163" s="19">
        <v>0</v>
      </c>
    </row>
    <row r="164" spans="1:7" s="61" customFormat="1" ht="17.25" thickBot="1">
      <c r="A164" s="52"/>
      <c r="B164" s="152" t="s">
        <v>36</v>
      </c>
      <c r="C164" s="152"/>
      <c r="D164" s="63">
        <f>SUM(D157:D163)</f>
        <v>0</v>
      </c>
      <c r="E164" s="63">
        <f>SUM(E157:E163)</f>
        <v>36335.5</v>
      </c>
      <c r="F164" s="63">
        <f>SUM(F157:F163)</f>
        <v>36335.5</v>
      </c>
      <c r="G164" s="63">
        <f>SUM(G157:G163)</f>
        <v>126900</v>
      </c>
    </row>
    <row r="165" spans="1:7" s="4" customFormat="1" ht="15.75" customHeight="1" thickTop="1">
      <c r="A165" s="69"/>
      <c r="D165" s="47"/>
      <c r="E165" s="47"/>
      <c r="F165" s="47"/>
      <c r="G165" s="47"/>
    </row>
    <row r="166" spans="1:7" s="4" customFormat="1" ht="16.5">
      <c r="A166" s="79" t="s">
        <v>105</v>
      </c>
      <c r="B166" s="61" t="s">
        <v>153</v>
      </c>
      <c r="C166" s="61"/>
      <c r="D166" s="47"/>
      <c r="E166" s="47"/>
      <c r="F166" s="47"/>
      <c r="G166" s="47"/>
    </row>
    <row r="167" spans="1:7" s="4" customFormat="1" ht="16.5">
      <c r="A167" s="69"/>
      <c r="B167" s="16" t="s">
        <v>47</v>
      </c>
      <c r="C167" s="25"/>
      <c r="D167" s="19">
        <v>0</v>
      </c>
      <c r="E167" s="19">
        <v>0</v>
      </c>
      <c r="F167" s="19">
        <f aca="true" t="shared" si="5" ref="F167:F174">+D167+E167</f>
        <v>0</v>
      </c>
      <c r="G167" s="19">
        <v>390905</v>
      </c>
    </row>
    <row r="168" spans="1:7" s="4" customFormat="1" ht="16.5">
      <c r="A168" s="69"/>
      <c r="B168" s="16" t="s">
        <v>61</v>
      </c>
      <c r="C168" s="25"/>
      <c r="D168" s="19">
        <v>0</v>
      </c>
      <c r="E168" s="19">
        <v>36335.5</v>
      </c>
      <c r="F168" s="19">
        <f t="shared" si="5"/>
        <v>36335.5</v>
      </c>
      <c r="G168" s="19">
        <v>0</v>
      </c>
    </row>
    <row r="169" spans="1:7" s="4" customFormat="1" ht="16.5" customHeight="1">
      <c r="A169" s="69"/>
      <c r="B169" s="16" t="s">
        <v>44</v>
      </c>
      <c r="C169" s="16"/>
      <c r="D169" s="19">
        <v>0</v>
      </c>
      <c r="E169" s="19">
        <v>449600</v>
      </c>
      <c r="F169" s="19">
        <f t="shared" si="5"/>
        <v>449600</v>
      </c>
      <c r="G169" s="19">
        <v>0</v>
      </c>
    </row>
    <row r="170" spans="1:7" s="4" customFormat="1" ht="16.5">
      <c r="A170" s="69"/>
      <c r="B170" s="16" t="s">
        <v>48</v>
      </c>
      <c r="C170" s="25"/>
      <c r="D170" s="19">
        <v>0</v>
      </c>
      <c r="E170" s="19">
        <v>82911</v>
      </c>
      <c r="F170" s="19">
        <f t="shared" si="5"/>
        <v>82911</v>
      </c>
      <c r="G170" s="19">
        <v>0</v>
      </c>
    </row>
    <row r="171" spans="1:7" s="4" customFormat="1" ht="15" customHeight="1">
      <c r="A171" s="69"/>
      <c r="B171" s="80" t="s">
        <v>76</v>
      </c>
      <c r="C171" s="80"/>
      <c r="D171" s="19">
        <v>0</v>
      </c>
      <c r="E171" s="19">
        <v>0</v>
      </c>
      <c r="F171" s="19">
        <f t="shared" si="5"/>
        <v>0</v>
      </c>
      <c r="G171" s="19">
        <v>0</v>
      </c>
    </row>
    <row r="172" spans="1:7" s="4" customFormat="1" ht="16.5">
      <c r="A172" s="69"/>
      <c r="B172" s="16" t="s">
        <v>46</v>
      </c>
      <c r="C172" s="16"/>
      <c r="D172" s="19">
        <v>0</v>
      </c>
      <c r="E172" s="19">
        <v>197000</v>
      </c>
      <c r="F172" s="19">
        <f t="shared" si="5"/>
        <v>197000</v>
      </c>
      <c r="G172" s="19">
        <v>0</v>
      </c>
    </row>
    <row r="173" spans="1:7" s="4" customFormat="1" ht="15" customHeight="1">
      <c r="A173" s="69"/>
      <c r="B173" s="16" t="s">
        <v>64</v>
      </c>
      <c r="C173" s="16"/>
      <c r="D173" s="19">
        <v>0</v>
      </c>
      <c r="E173" s="19">
        <v>0</v>
      </c>
      <c r="F173" s="19">
        <f t="shared" si="5"/>
        <v>0</v>
      </c>
      <c r="G173" s="19">
        <v>0</v>
      </c>
    </row>
    <row r="174" spans="1:7" s="4" customFormat="1" ht="15" customHeight="1">
      <c r="A174" s="69"/>
      <c r="B174" s="16" t="s">
        <v>49</v>
      </c>
      <c r="C174" s="16"/>
      <c r="D174" s="19"/>
      <c r="E174" s="19">
        <v>80000</v>
      </c>
      <c r="F174" s="19">
        <f t="shared" si="5"/>
        <v>80000</v>
      </c>
      <c r="G174" s="19"/>
    </row>
    <row r="175" spans="1:7" s="61" customFormat="1" ht="18.75" customHeight="1" thickBot="1">
      <c r="A175" s="52"/>
      <c r="B175" s="152" t="s">
        <v>36</v>
      </c>
      <c r="C175" s="152"/>
      <c r="D175" s="63">
        <f>SUM(D167:D173)</f>
        <v>0</v>
      </c>
      <c r="E175" s="63">
        <f>SUM(E167:E174)</f>
        <v>845846.5</v>
      </c>
      <c r="F175" s="63">
        <f>SUM(F167:F174)</f>
        <v>845846.5</v>
      </c>
      <c r="G175" s="63">
        <f>SUM(G167:G173)</f>
        <v>390905</v>
      </c>
    </row>
    <row r="176" spans="1:7" s="4" customFormat="1" ht="10.5" customHeight="1" thickTop="1">
      <c r="A176" s="69"/>
      <c r="D176" s="55"/>
      <c r="E176" s="55"/>
      <c r="F176" s="55"/>
      <c r="G176" s="55"/>
    </row>
    <row r="177" spans="1:7" s="4" customFormat="1" ht="16.5" customHeight="1">
      <c r="A177" s="79" t="s">
        <v>106</v>
      </c>
      <c r="B177" s="61" t="s">
        <v>154</v>
      </c>
      <c r="C177" s="61"/>
      <c r="D177" s="47"/>
      <c r="E177" s="47"/>
      <c r="F177" s="47"/>
      <c r="G177" s="47"/>
    </row>
    <row r="178" spans="1:7" s="4" customFormat="1" ht="18" customHeight="1">
      <c r="A178" s="69"/>
      <c r="B178" s="16" t="s">
        <v>47</v>
      </c>
      <c r="C178" s="25"/>
      <c r="D178" s="19">
        <v>0</v>
      </c>
      <c r="E178" s="19">
        <v>0</v>
      </c>
      <c r="F178" s="19">
        <f>+D178+E178</f>
        <v>0</v>
      </c>
      <c r="G178" s="19">
        <v>0</v>
      </c>
    </row>
    <row r="179" spans="1:7" s="4" customFormat="1" ht="18" customHeight="1">
      <c r="A179" s="69"/>
      <c r="B179" s="16" t="s">
        <v>61</v>
      </c>
      <c r="C179" s="25"/>
      <c r="D179" s="19">
        <v>0</v>
      </c>
      <c r="E179" s="19">
        <v>0</v>
      </c>
      <c r="F179" s="19">
        <f>+D179+E179</f>
        <v>0</v>
      </c>
      <c r="G179" s="19">
        <v>0</v>
      </c>
    </row>
    <row r="180" spans="1:7" s="4" customFormat="1" ht="18" customHeight="1">
      <c r="A180" s="69"/>
      <c r="B180" s="16" t="s">
        <v>48</v>
      </c>
      <c r="C180" s="25"/>
      <c r="D180" s="19">
        <v>0</v>
      </c>
      <c r="E180" s="19">
        <v>0</v>
      </c>
      <c r="F180" s="19">
        <f>+D180+E180</f>
        <v>0</v>
      </c>
      <c r="G180" s="19">
        <v>0</v>
      </c>
    </row>
    <row r="181" spans="1:7" s="4" customFormat="1" ht="18" customHeight="1">
      <c r="A181" s="69"/>
      <c r="B181" s="16" t="s">
        <v>46</v>
      </c>
      <c r="C181" s="16"/>
      <c r="D181" s="19">
        <v>0</v>
      </c>
      <c r="E181" s="19">
        <v>0</v>
      </c>
      <c r="F181" s="19">
        <f>+D181+E181</f>
        <v>0</v>
      </c>
      <c r="G181" s="19">
        <v>0</v>
      </c>
    </row>
    <row r="182" spans="1:7" s="4" customFormat="1" ht="18" customHeight="1">
      <c r="A182" s="69"/>
      <c r="B182" s="80" t="s">
        <v>76</v>
      </c>
      <c r="C182" s="80"/>
      <c r="D182" s="19">
        <v>0</v>
      </c>
      <c r="E182" s="19">
        <v>0</v>
      </c>
      <c r="F182" s="19">
        <f>+D182+E182</f>
        <v>0</v>
      </c>
      <c r="G182" s="19">
        <v>0</v>
      </c>
    </row>
    <row r="183" spans="1:7" s="61" customFormat="1" ht="18" customHeight="1" thickBot="1">
      <c r="A183" s="52"/>
      <c r="B183" s="152" t="s">
        <v>36</v>
      </c>
      <c r="C183" s="152"/>
      <c r="D183" s="63">
        <f>SUM(D178:D182)</f>
        <v>0</v>
      </c>
      <c r="E183" s="63">
        <f>SUM(E178:E182)</f>
        <v>0</v>
      </c>
      <c r="F183" s="63">
        <f>SUM(F178:F182)</f>
        <v>0</v>
      </c>
      <c r="G183" s="63">
        <f>SUM(G178:G182)</f>
        <v>0</v>
      </c>
    </row>
    <row r="184" spans="1:7" s="4" customFormat="1" ht="9.75" customHeight="1" thickTop="1">
      <c r="A184" s="69"/>
      <c r="D184" s="47"/>
      <c r="E184" s="47"/>
      <c r="F184" s="47"/>
      <c r="G184" s="47"/>
    </row>
    <row r="185" s="4" customFormat="1" ht="15.75" customHeight="1"/>
    <row r="186" s="4" customFormat="1" ht="15" customHeight="1"/>
    <row r="187" s="4" customFormat="1" ht="15" customHeight="1"/>
    <row r="188" s="4" customFormat="1" ht="15" customHeight="1"/>
    <row r="189" s="4" customFormat="1" ht="16.5" customHeight="1"/>
    <row r="190" s="4" customFormat="1" ht="16.5" customHeight="1"/>
    <row r="191" spans="1:7" s="4" customFormat="1" ht="16.5" customHeight="1">
      <c r="A191" s="79" t="s">
        <v>107</v>
      </c>
      <c r="B191" s="61" t="s">
        <v>156</v>
      </c>
      <c r="C191" s="61"/>
      <c r="D191" s="47"/>
      <c r="E191" s="47"/>
      <c r="F191" s="47"/>
      <c r="G191" s="47"/>
    </row>
    <row r="192" spans="1:7" s="4" customFormat="1" ht="16.5" customHeight="1">
      <c r="A192" s="69"/>
      <c r="B192" s="16" t="s">
        <v>1</v>
      </c>
      <c r="C192" s="16"/>
      <c r="D192" s="19">
        <v>24960</v>
      </c>
      <c r="E192" s="19">
        <v>0</v>
      </c>
      <c r="F192" s="19">
        <f aca="true" t="shared" si="6" ref="F192:F202">+D192+E192</f>
        <v>24960</v>
      </c>
      <c r="G192" s="19">
        <v>423848</v>
      </c>
    </row>
    <row r="193" spans="1:7" s="4" customFormat="1" ht="16.5" customHeight="1">
      <c r="A193" s="69"/>
      <c r="B193" s="16" t="s">
        <v>63</v>
      </c>
      <c r="C193" s="16"/>
      <c r="D193" s="19">
        <v>0</v>
      </c>
      <c r="E193" s="19">
        <v>0</v>
      </c>
      <c r="F193" s="19">
        <f t="shared" si="6"/>
        <v>0</v>
      </c>
      <c r="G193" s="19">
        <v>0</v>
      </c>
    </row>
    <row r="194" spans="1:7" s="4" customFormat="1" ht="16.5" customHeight="1">
      <c r="A194" s="69"/>
      <c r="B194" s="16" t="s">
        <v>83</v>
      </c>
      <c r="C194" s="16"/>
      <c r="D194" s="19">
        <v>0</v>
      </c>
      <c r="E194" s="19">
        <v>0</v>
      </c>
      <c r="F194" s="19">
        <f t="shared" si="6"/>
        <v>0</v>
      </c>
      <c r="G194" s="19">
        <v>0</v>
      </c>
    </row>
    <row r="195" spans="1:7" s="4" customFormat="1" ht="16.5">
      <c r="A195" s="69"/>
      <c r="B195" s="16" t="s">
        <v>198</v>
      </c>
      <c r="C195" s="25"/>
      <c r="D195" s="19">
        <v>0</v>
      </c>
      <c r="E195" s="19">
        <v>0</v>
      </c>
      <c r="F195" s="19">
        <f t="shared" si="6"/>
        <v>0</v>
      </c>
      <c r="G195" s="19">
        <v>0</v>
      </c>
    </row>
    <row r="196" spans="1:7" s="4" customFormat="1" ht="16.5">
      <c r="A196" s="69"/>
      <c r="B196" s="16" t="s">
        <v>59</v>
      </c>
      <c r="C196" s="25"/>
      <c r="D196" s="19">
        <v>0</v>
      </c>
      <c r="E196" s="19">
        <v>0</v>
      </c>
      <c r="F196" s="19">
        <f t="shared" si="6"/>
        <v>0</v>
      </c>
      <c r="G196" s="19">
        <v>0</v>
      </c>
    </row>
    <row r="197" spans="1:7" s="61" customFormat="1" ht="16.5">
      <c r="A197" s="69"/>
      <c r="B197" s="16" t="s">
        <v>86</v>
      </c>
      <c r="C197" s="25"/>
      <c r="D197" s="19">
        <v>0</v>
      </c>
      <c r="E197" s="19">
        <v>0</v>
      </c>
      <c r="F197" s="19">
        <f t="shared" si="6"/>
        <v>0</v>
      </c>
      <c r="G197" s="19">
        <v>0</v>
      </c>
    </row>
    <row r="198" spans="1:7" s="4" customFormat="1" ht="10.5" customHeight="1">
      <c r="A198" s="69"/>
      <c r="B198" s="16" t="s">
        <v>65</v>
      </c>
      <c r="C198" s="16"/>
      <c r="D198" s="19">
        <v>0</v>
      </c>
      <c r="E198" s="19">
        <v>0</v>
      </c>
      <c r="F198" s="19">
        <f t="shared" si="6"/>
        <v>0</v>
      </c>
      <c r="G198" s="19">
        <v>0</v>
      </c>
    </row>
    <row r="199" spans="1:7" s="4" customFormat="1" ht="16.5">
      <c r="A199" s="69"/>
      <c r="B199" s="16" t="s">
        <v>44</v>
      </c>
      <c r="C199" s="16"/>
      <c r="D199" s="19">
        <v>0</v>
      </c>
      <c r="E199" s="19">
        <v>0</v>
      </c>
      <c r="F199" s="19">
        <f t="shared" si="6"/>
        <v>0</v>
      </c>
      <c r="G199" s="19">
        <v>0</v>
      </c>
    </row>
    <row r="200" spans="1:7" s="4" customFormat="1" ht="16.5">
      <c r="A200" s="69"/>
      <c r="B200" s="16" t="s">
        <v>46</v>
      </c>
      <c r="C200" s="16"/>
      <c r="D200" s="19">
        <v>0</v>
      </c>
      <c r="E200" s="19">
        <v>0</v>
      </c>
      <c r="F200" s="19">
        <f t="shared" si="6"/>
        <v>0</v>
      </c>
      <c r="G200" s="19">
        <v>0</v>
      </c>
    </row>
    <row r="201" spans="1:7" s="61" customFormat="1" ht="16.5">
      <c r="A201" s="69"/>
      <c r="B201" s="16" t="s">
        <v>61</v>
      </c>
      <c r="C201" s="4"/>
      <c r="D201" s="19">
        <v>0</v>
      </c>
      <c r="E201" s="19">
        <v>0</v>
      </c>
      <c r="F201" s="19">
        <f t="shared" si="6"/>
        <v>0</v>
      </c>
      <c r="G201" s="19">
        <v>0</v>
      </c>
    </row>
    <row r="202" spans="1:7" s="4" customFormat="1" ht="14.25" customHeight="1">
      <c r="A202" s="69"/>
      <c r="B202" s="16" t="s">
        <v>17</v>
      </c>
      <c r="D202" s="19">
        <v>0</v>
      </c>
      <c r="E202" s="19">
        <v>0</v>
      </c>
      <c r="F202" s="19">
        <f t="shared" si="6"/>
        <v>0</v>
      </c>
      <c r="G202" s="19">
        <v>0</v>
      </c>
    </row>
    <row r="203" spans="1:7" s="61" customFormat="1" ht="17.25" thickBot="1">
      <c r="A203" s="52"/>
      <c r="B203" s="152" t="s">
        <v>36</v>
      </c>
      <c r="C203" s="152"/>
      <c r="D203" s="63">
        <f>SUM(D192:D202)</f>
        <v>24960</v>
      </c>
      <c r="E203" s="63">
        <f>SUM(E192:E202)</f>
        <v>0</v>
      </c>
      <c r="F203" s="63">
        <f>SUM(F192:F202)</f>
        <v>24960</v>
      </c>
      <c r="G203" s="63">
        <f>SUM(G192:G202)</f>
        <v>423848</v>
      </c>
    </row>
    <row r="204" spans="1:7" s="4" customFormat="1" ht="17.25" thickTop="1">
      <c r="A204" s="69"/>
      <c r="D204" s="47"/>
      <c r="E204" s="54"/>
      <c r="F204" s="47"/>
      <c r="G204" s="54"/>
    </row>
    <row r="205" spans="1:7" s="4" customFormat="1" ht="16.5">
      <c r="A205" s="79" t="s">
        <v>108</v>
      </c>
      <c r="B205" s="61" t="s">
        <v>157</v>
      </c>
      <c r="C205" s="61"/>
      <c r="D205" s="47"/>
      <c r="E205" s="54"/>
      <c r="F205" s="47"/>
      <c r="G205" s="54"/>
    </row>
    <row r="206" spans="1:8" s="4" customFormat="1" ht="16.5">
      <c r="A206" s="79"/>
      <c r="B206" s="61"/>
      <c r="C206" s="61"/>
      <c r="D206" s="54">
        <v>0</v>
      </c>
      <c r="E206" s="54">
        <v>0</v>
      </c>
      <c r="F206" s="19">
        <f>+D206+E206</f>
        <v>0</v>
      </c>
      <c r="G206" s="54">
        <v>0</v>
      </c>
      <c r="H206" s="61"/>
    </row>
    <row r="207" spans="1:9" s="4" customFormat="1" ht="14.25" customHeight="1" thickBot="1">
      <c r="A207" s="52"/>
      <c r="B207" s="152" t="s">
        <v>36</v>
      </c>
      <c r="C207" s="152"/>
      <c r="D207" s="63">
        <f>SUM(D206:D206)</f>
        <v>0</v>
      </c>
      <c r="E207" s="63">
        <f>SUM(E206:E206)</f>
        <v>0</v>
      </c>
      <c r="F207" s="63">
        <f>SUM(F206:F206)</f>
        <v>0</v>
      </c>
      <c r="G207" s="63">
        <f>SUM(G206:G206)</f>
        <v>0</v>
      </c>
      <c r="I207" s="5"/>
    </row>
    <row r="208" spans="1:7" s="4" customFormat="1" ht="17.25" thickTop="1">
      <c r="A208" s="69"/>
      <c r="D208" s="47"/>
      <c r="E208" s="54"/>
      <c r="F208" s="47"/>
      <c r="G208" s="54"/>
    </row>
    <row r="209" spans="1:7" s="4" customFormat="1" ht="16.5">
      <c r="A209" s="83" t="s">
        <v>109</v>
      </c>
      <c r="B209" s="61" t="s">
        <v>158</v>
      </c>
      <c r="C209" s="61"/>
      <c r="D209" s="61"/>
      <c r="E209" s="61"/>
      <c r="F209" s="61"/>
      <c r="G209" s="61"/>
    </row>
    <row r="210" spans="1:7" s="4" customFormat="1" ht="17.25" customHeight="1">
      <c r="A210" s="69"/>
      <c r="B210" s="80"/>
      <c r="C210" s="80"/>
      <c r="D210" s="54">
        <v>0</v>
      </c>
      <c r="E210" s="54">
        <v>0</v>
      </c>
      <c r="F210" s="19">
        <f>+D210+E210</f>
        <v>0</v>
      </c>
      <c r="G210" s="57">
        <v>25000</v>
      </c>
    </row>
    <row r="211" spans="1:7" s="4" customFormat="1" ht="17.25" customHeight="1">
      <c r="A211" s="69"/>
      <c r="B211" s="80"/>
      <c r="C211" s="80"/>
      <c r="D211" s="54">
        <v>0</v>
      </c>
      <c r="E211" s="54">
        <v>0</v>
      </c>
      <c r="F211" s="19">
        <f>+D211+E211</f>
        <v>0</v>
      </c>
      <c r="G211" s="57">
        <v>0</v>
      </c>
    </row>
    <row r="212" spans="1:7" s="4" customFormat="1" ht="17.25" customHeight="1" thickBot="1">
      <c r="A212" s="52"/>
      <c r="B212" s="152" t="s">
        <v>36</v>
      </c>
      <c r="C212" s="152"/>
      <c r="D212" s="63">
        <f>SUM(D210:D211)</f>
        <v>0</v>
      </c>
      <c r="E212" s="63">
        <f>SUM(E210:E211)</f>
        <v>0</v>
      </c>
      <c r="F212" s="63">
        <f>SUM(F210:F211)</f>
        <v>0</v>
      </c>
      <c r="G212" s="63">
        <f>SUM(G210:G211)</f>
        <v>25000</v>
      </c>
    </row>
    <row r="213" spans="1:7" s="4" customFormat="1" ht="17.25" thickTop="1">
      <c r="A213" s="69"/>
      <c r="D213" s="47"/>
      <c r="E213" s="54"/>
      <c r="F213" s="47"/>
      <c r="G213" s="54"/>
    </row>
    <row r="214" spans="1:7" s="4" customFormat="1" ht="16.5">
      <c r="A214" s="79" t="s">
        <v>159</v>
      </c>
      <c r="B214" s="61" t="s">
        <v>160</v>
      </c>
      <c r="C214" s="61"/>
      <c r="D214" s="47"/>
      <c r="E214" s="47"/>
      <c r="F214" s="47"/>
      <c r="G214" s="47"/>
    </row>
    <row r="215" spans="1:7" s="4" customFormat="1" ht="16.5">
      <c r="A215" s="79"/>
      <c r="B215" s="61" t="s">
        <v>242</v>
      </c>
      <c r="C215" s="61"/>
      <c r="D215" s="54">
        <v>8200</v>
      </c>
      <c r="E215" s="54">
        <v>0</v>
      </c>
      <c r="F215" s="19">
        <f>+D215+E215</f>
        <v>8200</v>
      </c>
      <c r="G215" s="47">
        <v>3351607</v>
      </c>
    </row>
    <row r="216" spans="1:7" s="4" customFormat="1" ht="16.5">
      <c r="A216" s="69"/>
      <c r="B216" s="22" t="s">
        <v>243</v>
      </c>
      <c r="C216" s="25"/>
      <c r="D216" s="54">
        <v>0</v>
      </c>
      <c r="E216" s="54">
        <v>45900</v>
      </c>
      <c r="F216" s="19">
        <f>+D216+E216</f>
        <v>45900</v>
      </c>
      <c r="G216" s="47">
        <v>0</v>
      </c>
    </row>
    <row r="217" spans="1:7" s="4" customFormat="1" ht="16.5">
      <c r="A217" s="69"/>
      <c r="B217" s="16" t="s">
        <v>44</v>
      </c>
      <c r="C217" s="25"/>
      <c r="D217" s="54">
        <v>0</v>
      </c>
      <c r="E217" s="54">
        <v>100000</v>
      </c>
      <c r="F217" s="19">
        <f>+D217+E217</f>
        <v>100000</v>
      </c>
      <c r="G217" s="47"/>
    </row>
    <row r="218" spans="1:7" s="4" customFormat="1" ht="16.5">
      <c r="A218" s="69"/>
      <c r="B218" s="16" t="s">
        <v>272</v>
      </c>
      <c r="C218" s="25"/>
      <c r="D218" s="54">
        <v>0</v>
      </c>
      <c r="E218" s="54">
        <v>564347</v>
      </c>
      <c r="F218" s="19">
        <f>+D218+E218</f>
        <v>564347</v>
      </c>
      <c r="G218" s="47"/>
    </row>
    <row r="219" spans="1:7" s="61" customFormat="1" ht="16.5">
      <c r="A219" s="69"/>
      <c r="B219" s="16" t="s">
        <v>48</v>
      </c>
      <c r="C219" s="25"/>
      <c r="D219" s="54">
        <v>0</v>
      </c>
      <c r="E219" s="54">
        <v>300924</v>
      </c>
      <c r="F219" s="19">
        <f>+D219+E219</f>
        <v>300924</v>
      </c>
      <c r="G219" s="47">
        <v>0</v>
      </c>
    </row>
    <row r="220" spans="1:7" s="61" customFormat="1" ht="16.5">
      <c r="A220" s="69"/>
      <c r="B220" s="16" t="s">
        <v>49</v>
      </c>
      <c r="C220" s="25"/>
      <c r="D220" s="54"/>
      <c r="E220" s="54">
        <v>80000</v>
      </c>
      <c r="F220" s="19">
        <f aca="true" t="shared" si="7" ref="F220:F225">SUM(D220+E220)</f>
        <v>80000</v>
      </c>
      <c r="G220" s="47"/>
    </row>
    <row r="221" spans="1:7" s="4" customFormat="1" ht="11.25" customHeight="1">
      <c r="A221" s="69"/>
      <c r="B221" s="16" t="s">
        <v>267</v>
      </c>
      <c r="C221" s="153"/>
      <c r="D221" s="19">
        <v>0</v>
      </c>
      <c r="E221" s="19">
        <v>890220</v>
      </c>
      <c r="F221" s="19">
        <f t="shared" si="7"/>
        <v>890220</v>
      </c>
      <c r="G221" s="47"/>
    </row>
    <row r="222" spans="1:7" s="4" customFormat="1" ht="16.5">
      <c r="A222" s="69"/>
      <c r="B222" s="16" t="s">
        <v>268</v>
      </c>
      <c r="C222" s="153"/>
      <c r="D222" s="19">
        <v>0</v>
      </c>
      <c r="E222" s="19">
        <v>1569694</v>
      </c>
      <c r="F222" s="19">
        <f t="shared" si="7"/>
        <v>1569694</v>
      </c>
      <c r="G222" s="47"/>
    </row>
    <row r="223" spans="1:10" s="4" customFormat="1" ht="16.5">
      <c r="A223" s="69"/>
      <c r="B223" s="16" t="s">
        <v>269</v>
      </c>
      <c r="D223" s="19"/>
      <c r="E223" s="19">
        <v>90839</v>
      </c>
      <c r="F223" s="19">
        <f t="shared" si="7"/>
        <v>90839</v>
      </c>
      <c r="G223" s="47"/>
      <c r="H223" s="19"/>
      <c r="I223" s="19"/>
      <c r="J223" s="19"/>
    </row>
    <row r="224" spans="1:7" s="4" customFormat="1" ht="16.5">
      <c r="A224" s="69"/>
      <c r="B224" s="16" t="s">
        <v>270</v>
      </c>
      <c r="D224" s="19"/>
      <c r="E224" s="19">
        <v>3000</v>
      </c>
      <c r="F224" s="19">
        <f t="shared" si="7"/>
        <v>3000</v>
      </c>
      <c r="G224" s="47"/>
    </row>
    <row r="225" spans="1:7" s="61" customFormat="1" ht="17.25" thickBot="1">
      <c r="A225" s="52"/>
      <c r="B225" s="152" t="s">
        <v>36</v>
      </c>
      <c r="C225" s="152"/>
      <c r="D225" s="63">
        <f>SUM(D215:D219)</f>
        <v>8200</v>
      </c>
      <c r="E225" s="63">
        <f>SUM(E215:E224)</f>
        <v>3644924</v>
      </c>
      <c r="F225" s="161">
        <f t="shared" si="7"/>
        <v>3653124</v>
      </c>
      <c r="G225" s="63">
        <f>SUM(G215:G219)</f>
        <v>3351607</v>
      </c>
    </row>
    <row r="226" spans="1:7" s="61" customFormat="1" ht="17.25" thickTop="1">
      <c r="A226" s="52"/>
      <c r="B226" s="88" t="s">
        <v>161</v>
      </c>
      <c r="C226" s="82"/>
      <c r="D226" s="81"/>
      <c r="E226" s="81"/>
      <c r="F226" s="81"/>
      <c r="G226" s="81"/>
    </row>
    <row r="227" spans="1:7" s="4" customFormat="1" ht="16.5">
      <c r="A227" s="69"/>
      <c r="B227" s="80"/>
      <c r="C227" s="80"/>
      <c r="D227" s="80"/>
      <c r="E227" s="80"/>
      <c r="F227" s="80"/>
      <c r="G227" s="80"/>
    </row>
    <row r="228" spans="1:7" s="4" customFormat="1" ht="16.5">
      <c r="A228" s="79" t="s">
        <v>110</v>
      </c>
      <c r="B228" s="61" t="s">
        <v>125</v>
      </c>
      <c r="C228" s="61"/>
      <c r="D228" s="47"/>
      <c r="E228" s="47"/>
      <c r="F228" s="47"/>
      <c r="G228" s="47"/>
    </row>
    <row r="229" spans="1:12" s="61" customFormat="1" ht="16.5">
      <c r="A229" s="79"/>
      <c r="D229" s="54">
        <v>0</v>
      </c>
      <c r="E229" s="54">
        <v>0</v>
      </c>
      <c r="F229" s="16"/>
      <c r="G229" s="4"/>
      <c r="H229" s="4"/>
      <c r="I229" s="16"/>
      <c r="J229" s="19"/>
      <c r="K229" s="19"/>
      <c r="L229" s="19"/>
    </row>
    <row r="230" spans="1:12" s="61" customFormat="1" ht="16.5">
      <c r="A230" s="69"/>
      <c r="B230" s="22"/>
      <c r="C230" s="25"/>
      <c r="D230" s="54">
        <v>0</v>
      </c>
      <c r="E230" s="54">
        <v>0</v>
      </c>
      <c r="F230" s="19">
        <f>+D230+E230</f>
        <v>0</v>
      </c>
      <c r="G230" s="47">
        <v>0</v>
      </c>
      <c r="H230" s="16"/>
      <c r="I230" s="16"/>
      <c r="J230" s="19"/>
      <c r="K230" s="19"/>
      <c r="L230" s="19"/>
    </row>
    <row r="231" spans="1:12" s="4" customFormat="1" ht="17.25" thickBot="1">
      <c r="A231" s="52"/>
      <c r="B231" s="152" t="s">
        <v>36</v>
      </c>
      <c r="C231" s="152"/>
      <c r="D231" s="63">
        <f>SUM(D229:D230)</f>
        <v>0</v>
      </c>
      <c r="E231" s="63">
        <f>SUM(E229:E230)</f>
        <v>0</v>
      </c>
      <c r="F231" s="63">
        <f>SUM(F229:F230)</f>
        <v>0</v>
      </c>
      <c r="G231" s="63">
        <f>SUM(G229:G230)</f>
        <v>0</v>
      </c>
      <c r="H231" s="16"/>
      <c r="I231" s="16"/>
      <c r="J231" s="19"/>
      <c r="K231" s="19"/>
      <c r="L231" s="19"/>
    </row>
    <row r="232" spans="1:12" s="4" customFormat="1" ht="17.25" thickTop="1">
      <c r="A232" s="52"/>
      <c r="B232" s="82"/>
      <c r="C232" s="82"/>
      <c r="D232" s="81"/>
      <c r="E232" s="81"/>
      <c r="F232" s="81"/>
      <c r="G232" s="81"/>
      <c r="H232" s="16"/>
      <c r="I232" s="16"/>
      <c r="J232" s="19"/>
      <c r="K232" s="19"/>
      <c r="L232" s="19"/>
    </row>
    <row r="233" spans="1:12" s="4" customFormat="1" ht="16.5">
      <c r="A233" s="79" t="s">
        <v>162</v>
      </c>
      <c r="B233" s="61" t="s">
        <v>126</v>
      </c>
      <c r="C233" s="61"/>
      <c r="D233" s="47"/>
      <c r="E233" s="47"/>
      <c r="F233" s="47"/>
      <c r="G233" s="47"/>
      <c r="H233" s="16"/>
      <c r="I233" s="16"/>
      <c r="J233" s="19"/>
      <c r="K233" s="19"/>
      <c r="L233" s="19"/>
    </row>
    <row r="234" spans="1:12" s="4" customFormat="1" ht="16.5">
      <c r="A234" s="69"/>
      <c r="B234" s="22"/>
      <c r="C234" s="25"/>
      <c r="D234" s="54">
        <v>0</v>
      </c>
      <c r="E234" s="54">
        <v>0</v>
      </c>
      <c r="F234" s="19">
        <f>+D234+E234</f>
        <v>0</v>
      </c>
      <c r="G234" s="47">
        <v>0</v>
      </c>
      <c r="H234" s="16"/>
      <c r="I234" s="16"/>
      <c r="J234" s="19"/>
      <c r="K234" s="19"/>
      <c r="L234" s="19"/>
    </row>
    <row r="235" spans="1:12" s="4" customFormat="1" ht="17.25" thickBot="1">
      <c r="A235" s="52"/>
      <c r="B235" s="152" t="s">
        <v>36</v>
      </c>
      <c r="C235" s="152"/>
      <c r="D235" s="63">
        <f>SUM(D234:D234)</f>
        <v>0</v>
      </c>
      <c r="E235" s="63">
        <f>SUM(E234:E234)</f>
        <v>0</v>
      </c>
      <c r="F235" s="63">
        <f>SUM(F234:F234)</f>
        <v>0</v>
      </c>
      <c r="G235" s="63">
        <f>SUM(G234:G234)</f>
        <v>0</v>
      </c>
      <c r="H235" s="16"/>
      <c r="I235" s="16"/>
      <c r="J235" s="19"/>
      <c r="K235" s="19"/>
      <c r="L235" s="19"/>
    </row>
    <row r="236" spans="1:12" s="4" customFormat="1" ht="17.25" thickTop="1">
      <c r="A236" s="52"/>
      <c r="B236" s="82"/>
      <c r="C236" s="82"/>
      <c r="D236" s="81"/>
      <c r="E236" s="81"/>
      <c r="F236" s="81"/>
      <c r="G236" s="81"/>
      <c r="H236" s="16"/>
      <c r="I236" s="16"/>
      <c r="J236" s="19"/>
      <c r="K236" s="19"/>
      <c r="L236" s="19"/>
    </row>
    <row r="237" spans="1:12" s="4" customFormat="1" ht="16.5">
      <c r="A237" s="79" t="s">
        <v>163</v>
      </c>
      <c r="B237" s="61" t="s">
        <v>30</v>
      </c>
      <c r="C237" s="61"/>
      <c r="D237" s="47"/>
      <c r="E237" s="47"/>
      <c r="F237" s="47"/>
      <c r="G237" s="47"/>
      <c r="H237" s="16"/>
      <c r="I237" s="16"/>
      <c r="J237" s="19"/>
      <c r="K237" s="19"/>
      <c r="L237" s="19"/>
    </row>
    <row r="238" spans="1:12" s="4" customFormat="1" ht="16.5">
      <c r="A238" s="79"/>
      <c r="B238" s="4" t="s">
        <v>178</v>
      </c>
      <c r="D238" s="54">
        <v>25000</v>
      </c>
      <c r="E238" s="54">
        <v>0</v>
      </c>
      <c r="F238" s="19">
        <f aca="true" t="shared" si="8" ref="F238:F254">+D238+E238</f>
        <v>25000</v>
      </c>
      <c r="G238" s="54">
        <v>0</v>
      </c>
      <c r="H238" s="16"/>
      <c r="I238" s="16"/>
      <c r="J238" s="19"/>
      <c r="K238" s="19"/>
      <c r="L238" s="19"/>
    </row>
    <row r="239" spans="1:12" s="4" customFormat="1" ht="16.5">
      <c r="A239" s="79"/>
      <c r="B239" s="4" t="s">
        <v>230</v>
      </c>
      <c r="D239" s="54">
        <v>6300</v>
      </c>
      <c r="E239" s="54">
        <v>0</v>
      </c>
      <c r="F239" s="19">
        <f t="shared" si="8"/>
        <v>6300</v>
      </c>
      <c r="G239" s="54">
        <v>0</v>
      </c>
      <c r="H239" s="16"/>
      <c r="I239" s="16"/>
      <c r="J239" s="19"/>
      <c r="K239" s="19"/>
      <c r="L239" s="19"/>
    </row>
    <row r="240" spans="1:7" s="4" customFormat="1" ht="16.5">
      <c r="A240" s="79"/>
      <c r="B240" s="4" t="s">
        <v>231</v>
      </c>
      <c r="D240" s="54">
        <v>4100</v>
      </c>
      <c r="E240" s="54">
        <v>0</v>
      </c>
      <c r="F240" s="19">
        <f t="shared" si="8"/>
        <v>4100</v>
      </c>
      <c r="G240" s="19">
        <v>0</v>
      </c>
    </row>
    <row r="241" spans="1:7" s="4" customFormat="1" ht="17.25" customHeight="1">
      <c r="A241" s="79"/>
      <c r="B241" s="4" t="s">
        <v>232</v>
      </c>
      <c r="D241" s="19">
        <v>10000</v>
      </c>
      <c r="E241" s="54">
        <v>0</v>
      </c>
      <c r="F241" s="19">
        <f t="shared" si="8"/>
        <v>10000</v>
      </c>
      <c r="G241" s="19">
        <v>0</v>
      </c>
    </row>
    <row r="242" spans="1:7" s="4" customFormat="1" ht="17.25" customHeight="1">
      <c r="A242" s="79"/>
      <c r="B242" s="4" t="s">
        <v>59</v>
      </c>
      <c r="D242" s="19">
        <v>4262</v>
      </c>
      <c r="E242" s="54">
        <v>0</v>
      </c>
      <c r="F242" s="19">
        <f t="shared" si="8"/>
        <v>4262</v>
      </c>
      <c r="G242" s="19">
        <v>0</v>
      </c>
    </row>
    <row r="243" spans="1:7" s="4" customFormat="1" ht="17.25" customHeight="1">
      <c r="A243" s="79"/>
      <c r="B243" s="4" t="s">
        <v>228</v>
      </c>
      <c r="D243" s="54">
        <v>5180</v>
      </c>
      <c r="E243" s="19">
        <v>0</v>
      </c>
      <c r="F243" s="19">
        <f t="shared" si="8"/>
        <v>5180</v>
      </c>
      <c r="G243" s="19">
        <v>0</v>
      </c>
    </row>
    <row r="244" spans="1:7" s="4" customFormat="1" ht="17.25" customHeight="1">
      <c r="A244" s="79"/>
      <c r="B244" s="4" t="s">
        <v>233</v>
      </c>
      <c r="D244" s="54">
        <v>86981</v>
      </c>
      <c r="E244" s="19">
        <v>0</v>
      </c>
      <c r="F244" s="19">
        <f t="shared" si="8"/>
        <v>86981</v>
      </c>
      <c r="G244" s="19">
        <v>0</v>
      </c>
    </row>
    <row r="245" spans="1:7" s="4" customFormat="1" ht="17.25" customHeight="1">
      <c r="A245" s="79"/>
      <c r="B245" s="4" t="s">
        <v>200</v>
      </c>
      <c r="D245" s="54">
        <v>1650</v>
      </c>
      <c r="E245" s="19">
        <v>0</v>
      </c>
      <c r="F245" s="19">
        <f t="shared" si="8"/>
        <v>1650</v>
      </c>
      <c r="G245" s="19">
        <v>0</v>
      </c>
    </row>
    <row r="246" spans="1:7" s="4" customFormat="1" ht="17.25" customHeight="1">
      <c r="A246" s="69"/>
      <c r="B246" s="4" t="s">
        <v>227</v>
      </c>
      <c r="C246" s="16"/>
      <c r="D246" s="54">
        <v>10000</v>
      </c>
      <c r="E246" s="19">
        <v>0</v>
      </c>
      <c r="F246" s="19">
        <f t="shared" si="8"/>
        <v>10000</v>
      </c>
      <c r="G246" s="19">
        <v>0</v>
      </c>
    </row>
    <row r="247" spans="1:7" s="4" customFormat="1" ht="17.25" customHeight="1">
      <c r="A247" s="69"/>
      <c r="B247" s="16" t="s">
        <v>226</v>
      </c>
      <c r="C247" s="16"/>
      <c r="D247" s="54">
        <v>4000</v>
      </c>
      <c r="E247" s="19">
        <v>0</v>
      </c>
      <c r="F247" s="19">
        <f t="shared" si="8"/>
        <v>4000</v>
      </c>
      <c r="G247" s="19">
        <v>0</v>
      </c>
    </row>
    <row r="248" spans="1:9" s="4" customFormat="1" ht="16.5">
      <c r="A248" s="69"/>
      <c r="B248" s="16" t="s">
        <v>234</v>
      </c>
      <c r="C248" s="16"/>
      <c r="D248" s="54">
        <v>4000</v>
      </c>
      <c r="E248" s="19"/>
      <c r="F248" s="19">
        <f t="shared" si="8"/>
        <v>4000</v>
      </c>
      <c r="G248" s="19">
        <v>1</v>
      </c>
      <c r="I248" s="44"/>
    </row>
    <row r="249" spans="1:7" s="61" customFormat="1" ht="16.5">
      <c r="A249" s="69"/>
      <c r="B249" s="16" t="s">
        <v>225</v>
      </c>
      <c r="C249" s="16"/>
      <c r="D249" s="54">
        <v>21830</v>
      </c>
      <c r="E249" s="19"/>
      <c r="F249" s="19">
        <f t="shared" si="8"/>
        <v>21830</v>
      </c>
      <c r="G249" s="19">
        <v>2</v>
      </c>
    </row>
    <row r="250" spans="1:7" s="61" customFormat="1" ht="16.5">
      <c r="A250" s="69"/>
      <c r="B250" s="16" t="s">
        <v>224</v>
      </c>
      <c r="C250" s="16"/>
      <c r="D250" s="54">
        <v>18369</v>
      </c>
      <c r="E250" s="19"/>
      <c r="F250" s="19">
        <f t="shared" si="8"/>
        <v>18369</v>
      </c>
      <c r="G250" s="19">
        <v>3</v>
      </c>
    </row>
    <row r="251" spans="1:7" s="4" customFormat="1" ht="16.5">
      <c r="A251" s="69"/>
      <c r="B251" s="16" t="s">
        <v>244</v>
      </c>
      <c r="C251" s="16"/>
      <c r="D251" s="54">
        <v>56223</v>
      </c>
      <c r="E251" s="19"/>
      <c r="F251" s="19">
        <f t="shared" si="8"/>
        <v>56223</v>
      </c>
      <c r="G251" s="19"/>
    </row>
    <row r="252" spans="1:7" s="4" customFormat="1" ht="16.5">
      <c r="A252" s="69"/>
      <c r="B252" s="16" t="s">
        <v>239</v>
      </c>
      <c r="C252" s="16"/>
      <c r="D252" s="54">
        <v>29922</v>
      </c>
      <c r="E252" s="19"/>
      <c r="F252" s="19">
        <f t="shared" si="8"/>
        <v>29922</v>
      </c>
      <c r="G252" s="19"/>
    </row>
    <row r="253" spans="1:7" s="4" customFormat="1" ht="16.5">
      <c r="A253" s="69"/>
      <c r="B253" s="16" t="s">
        <v>240</v>
      </c>
      <c r="C253" s="16"/>
      <c r="D253" s="54">
        <v>93758</v>
      </c>
      <c r="E253" s="19"/>
      <c r="F253" s="19">
        <f t="shared" si="8"/>
        <v>93758</v>
      </c>
      <c r="G253" s="19"/>
    </row>
    <row r="254" spans="1:7" s="61" customFormat="1" ht="16.5">
      <c r="A254" s="69"/>
      <c r="B254" s="16" t="s">
        <v>17</v>
      </c>
      <c r="C254" s="16"/>
      <c r="D254" s="19">
        <v>19842</v>
      </c>
      <c r="E254" s="19">
        <v>0</v>
      </c>
      <c r="F254" s="19">
        <f t="shared" si="8"/>
        <v>19842</v>
      </c>
      <c r="G254" s="19">
        <v>4</v>
      </c>
    </row>
    <row r="255" spans="1:7" s="61" customFormat="1" ht="17.25" thickBot="1">
      <c r="A255" s="52"/>
      <c r="B255" s="152" t="s">
        <v>36</v>
      </c>
      <c r="C255" s="152"/>
      <c r="D255" s="63">
        <f>SUM(D238:D254)</f>
        <v>401417</v>
      </c>
      <c r="E255" s="63">
        <f>SUM(E238:E254)</f>
        <v>0</v>
      </c>
      <c r="F255" s="63">
        <f>SUM(F238:F254)</f>
        <v>401417</v>
      </c>
      <c r="G255" s="63">
        <f>SUM(G238:G254)</f>
        <v>10</v>
      </c>
    </row>
    <row r="256" spans="1:7" s="4" customFormat="1" ht="17.25" thickTop="1">
      <c r="A256" s="52"/>
      <c r="B256" s="82"/>
      <c r="C256" s="82"/>
      <c r="D256" s="81"/>
      <c r="E256" s="81"/>
      <c r="F256" s="81"/>
      <c r="G256" s="81"/>
    </row>
    <row r="257" spans="1:7" s="4" customFormat="1" ht="16.5">
      <c r="A257" s="79" t="s">
        <v>165</v>
      </c>
      <c r="B257" s="61" t="s">
        <v>164</v>
      </c>
      <c r="C257" s="61"/>
      <c r="D257" s="47"/>
      <c r="E257" s="47"/>
      <c r="F257" s="47"/>
      <c r="G257" s="47"/>
    </row>
    <row r="258" spans="1:8" s="4" customFormat="1" ht="16.5">
      <c r="A258" s="79"/>
      <c r="B258" s="61" t="s">
        <v>229</v>
      </c>
      <c r="C258" s="61"/>
      <c r="D258" s="54">
        <v>4500</v>
      </c>
      <c r="E258" s="54">
        <v>0</v>
      </c>
      <c r="F258" s="19">
        <f>+D258+E258</f>
        <v>4500</v>
      </c>
      <c r="G258" s="47">
        <v>0</v>
      </c>
      <c r="H258" s="44"/>
    </row>
    <row r="259" spans="1:7" s="4" customFormat="1" ht="16.5">
      <c r="A259" s="69"/>
      <c r="C259" s="25"/>
      <c r="D259" s="54">
        <v>0</v>
      </c>
      <c r="E259" s="54">
        <v>0</v>
      </c>
      <c r="F259" s="19">
        <f>+D259+E259</f>
        <v>0</v>
      </c>
      <c r="G259" s="47">
        <v>0</v>
      </c>
    </row>
    <row r="260" spans="1:7" s="4" customFormat="1" ht="17.25" customHeight="1" thickBot="1">
      <c r="A260" s="52"/>
      <c r="B260" s="152" t="s">
        <v>36</v>
      </c>
      <c r="C260" s="152"/>
      <c r="D260" s="63">
        <f>SUM(D258:D259)</f>
        <v>4500</v>
      </c>
      <c r="E260" s="63">
        <f>SUM(E258:E259)</f>
        <v>0</v>
      </c>
      <c r="F260" s="63">
        <f>SUM(F258:F259)</f>
        <v>4500</v>
      </c>
      <c r="G260" s="63">
        <f>SUM(G258:G259)</f>
        <v>0</v>
      </c>
    </row>
    <row r="261" spans="1:7" s="4" customFormat="1" ht="17.25" customHeight="1" thickTop="1">
      <c r="A261" s="52"/>
      <c r="B261" s="61"/>
      <c r="C261" s="25"/>
      <c r="D261" s="47"/>
      <c r="E261" s="81"/>
      <c r="F261" s="81"/>
      <c r="G261" s="81"/>
    </row>
    <row r="262" spans="1:7" s="4" customFormat="1" ht="16.5">
      <c r="A262" s="79" t="s">
        <v>166</v>
      </c>
      <c r="B262" s="61" t="s">
        <v>42</v>
      </c>
      <c r="C262" s="25"/>
      <c r="D262" s="54"/>
      <c r="E262" s="47"/>
      <c r="F262" s="47"/>
      <c r="G262" s="47"/>
    </row>
    <row r="263" spans="1:7" s="61" customFormat="1" ht="16.5">
      <c r="A263" s="79"/>
      <c r="B263" s="61" t="s">
        <v>167</v>
      </c>
      <c r="C263" s="4"/>
      <c r="D263" s="54"/>
      <c r="E263" s="54"/>
      <c r="F263" s="19"/>
      <c r="G263" s="47"/>
    </row>
    <row r="264" spans="1:7" s="61" customFormat="1" ht="16.5">
      <c r="A264" s="79"/>
      <c r="B264" s="101" t="s">
        <v>237</v>
      </c>
      <c r="C264" s="88"/>
      <c r="D264" s="54"/>
      <c r="E264" s="19">
        <v>322801</v>
      </c>
      <c r="F264" s="19">
        <f>+D263+E264</f>
        <v>322801</v>
      </c>
      <c r="G264" s="19">
        <v>80018</v>
      </c>
    </row>
    <row r="265" spans="1:7" s="89" customFormat="1" ht="16.5">
      <c r="A265" s="79"/>
      <c r="B265" s="101" t="s">
        <v>238</v>
      </c>
      <c r="C265" s="88"/>
      <c r="D265" s="19">
        <v>176</v>
      </c>
      <c r="E265" s="54">
        <v>205818</v>
      </c>
      <c r="F265" s="19">
        <f>+D264+E265</f>
        <v>205818</v>
      </c>
      <c r="G265" s="19">
        <v>5290</v>
      </c>
    </row>
    <row r="266" spans="1:7" s="89" customFormat="1" ht="16.5">
      <c r="A266" s="69"/>
      <c r="B266" s="4" t="s">
        <v>187</v>
      </c>
      <c r="C266" s="88"/>
      <c r="D266" s="19"/>
      <c r="E266" s="54"/>
      <c r="F266" s="19">
        <f>+D265+E266</f>
        <v>176</v>
      </c>
      <c r="G266" s="19">
        <v>27</v>
      </c>
    </row>
    <row r="267" spans="1:7" s="89" customFormat="1" ht="16.5">
      <c r="A267" s="69"/>
      <c r="B267" s="4"/>
      <c r="C267" s="88"/>
      <c r="D267" s="54">
        <v>0</v>
      </c>
      <c r="E267" s="54"/>
      <c r="F267" s="19"/>
      <c r="G267" s="19"/>
    </row>
    <row r="268" spans="1:7" s="89" customFormat="1" ht="16.5">
      <c r="A268" s="69"/>
      <c r="B268" s="4" t="s">
        <v>241</v>
      </c>
      <c r="C268" s="4"/>
      <c r="D268" s="4"/>
      <c r="E268" s="54"/>
      <c r="F268" s="19">
        <v>15340</v>
      </c>
      <c r="G268" s="47">
        <v>0</v>
      </c>
    </row>
    <row r="269" spans="1:7" s="61" customFormat="1" ht="17.25" thickBot="1">
      <c r="A269" s="52"/>
      <c r="B269" s="152" t="s">
        <v>36</v>
      </c>
      <c r="C269" s="152"/>
      <c r="D269" s="63">
        <f>SUM(D262:D267)</f>
        <v>176</v>
      </c>
      <c r="E269" s="63">
        <f>SUM(E263:E268)</f>
        <v>528619</v>
      </c>
      <c r="F269" s="63">
        <f>SUM(F263:F268)</f>
        <v>544135</v>
      </c>
      <c r="G269" s="63">
        <f>SUM(G263:G268)</f>
        <v>85335</v>
      </c>
    </row>
    <row r="270" spans="1:7" s="61" customFormat="1" ht="17.25" thickTop="1">
      <c r="A270" s="52"/>
      <c r="C270" s="82"/>
      <c r="D270" s="90"/>
      <c r="E270" s="81"/>
      <c r="F270" s="81"/>
      <c r="G270" s="81"/>
    </row>
    <row r="271" spans="1:7" s="61" customFormat="1" ht="16.5">
      <c r="A271" s="89"/>
      <c r="B271" s="88"/>
      <c r="C271" s="82"/>
      <c r="D271" s="90"/>
      <c r="E271" s="90"/>
      <c r="F271" s="90"/>
      <c r="G271" s="90"/>
    </row>
    <row r="272" spans="1:7" s="61" customFormat="1" ht="16.5">
      <c r="A272" s="89"/>
      <c r="B272" s="67" t="s">
        <v>173</v>
      </c>
      <c r="C272" s="82"/>
      <c r="D272" s="90"/>
      <c r="E272" s="90"/>
      <c r="F272" s="90"/>
      <c r="G272" s="90"/>
    </row>
    <row r="273" spans="1:7" s="61" customFormat="1" ht="16.5">
      <c r="A273" s="89"/>
      <c r="B273" s="67" t="s">
        <v>174</v>
      </c>
      <c r="C273" s="82"/>
      <c r="D273" s="81"/>
      <c r="E273" s="90"/>
      <c r="F273" s="90"/>
      <c r="G273" s="90"/>
    </row>
    <row r="274" spans="1:7" s="61" customFormat="1" ht="16.5">
      <c r="A274" s="89"/>
      <c r="B274" s="67" t="s">
        <v>175</v>
      </c>
      <c r="C274" s="82"/>
      <c r="D274" s="81"/>
      <c r="E274" s="90"/>
      <c r="F274" s="90"/>
      <c r="G274" s="90"/>
    </row>
    <row r="275" spans="1:7" s="61" customFormat="1" ht="16.5">
      <c r="A275" s="52"/>
      <c r="B275" s="82"/>
      <c r="C275" s="82"/>
      <c r="D275" s="81"/>
      <c r="E275" s="81"/>
      <c r="F275" s="81"/>
      <c r="G275" s="81"/>
    </row>
    <row r="276" spans="1:7" s="61" customFormat="1" ht="16.5">
      <c r="A276" s="52"/>
      <c r="B276" s="157" t="s">
        <v>112</v>
      </c>
      <c r="C276" s="4"/>
      <c r="D276" s="81"/>
      <c r="E276" s="81"/>
      <c r="F276" s="81"/>
      <c r="G276" s="81"/>
    </row>
    <row r="277" spans="1:7" s="61" customFormat="1" ht="16.5">
      <c r="A277" s="52"/>
      <c r="B277" s="84" t="s">
        <v>113</v>
      </c>
      <c r="C277" s="4"/>
      <c r="D277" s="81"/>
      <c r="E277" s="81"/>
      <c r="F277" s="81"/>
      <c r="G277" s="81"/>
    </row>
    <row r="278" spans="1:7" s="61" customFormat="1" ht="16.5">
      <c r="A278" s="52"/>
      <c r="B278" s="82"/>
      <c r="C278" s="82"/>
      <c r="D278" s="81"/>
      <c r="E278" s="81"/>
      <c r="F278" s="81"/>
      <c r="G278" s="81"/>
    </row>
    <row r="279" spans="1:7" s="61" customFormat="1" ht="16.5">
      <c r="A279" s="52"/>
      <c r="D279" s="81"/>
      <c r="E279" s="81"/>
      <c r="F279" s="81"/>
      <c r="G279" s="81"/>
    </row>
    <row r="280" spans="1:7" s="61" customFormat="1" ht="16.5">
      <c r="A280" s="52"/>
      <c r="D280" s="81"/>
      <c r="E280" s="81"/>
      <c r="F280" s="81"/>
      <c r="G280" s="81"/>
    </row>
    <row r="281" spans="1:7" s="61" customFormat="1" ht="16.5">
      <c r="A281" s="52"/>
      <c r="B281" s="82"/>
      <c r="C281" s="82"/>
      <c r="D281" s="81"/>
      <c r="E281" s="81"/>
      <c r="F281" s="81"/>
      <c r="G281" s="81"/>
    </row>
    <row r="282" spans="1:7" s="61" customFormat="1" ht="16.5">
      <c r="A282" s="52"/>
      <c r="B282" s="82"/>
      <c r="C282" s="82"/>
      <c r="D282" s="81"/>
      <c r="E282" s="81"/>
      <c r="F282" s="81"/>
      <c r="G282" s="81"/>
    </row>
    <row r="283" spans="1:7" s="61" customFormat="1" ht="16.5">
      <c r="A283" s="52"/>
      <c r="B283" s="82"/>
      <c r="C283" s="82"/>
      <c r="D283" s="81"/>
      <c r="E283" s="81"/>
      <c r="F283" s="81"/>
      <c r="G283" s="81"/>
    </row>
    <row r="284" spans="1:7" s="61" customFormat="1" ht="16.5">
      <c r="A284" s="52"/>
      <c r="B284" s="82"/>
      <c r="C284" s="157"/>
      <c r="D284" s="81"/>
      <c r="E284" s="81"/>
      <c r="F284" s="81"/>
      <c r="G284" s="81"/>
    </row>
    <row r="285" spans="1:7" s="4" customFormat="1" ht="16.5">
      <c r="A285" s="52"/>
      <c r="B285" s="82"/>
      <c r="C285" s="84"/>
      <c r="D285" s="81"/>
      <c r="E285" s="81"/>
      <c r="F285" s="81"/>
      <c r="G285" s="81"/>
    </row>
    <row r="286" spans="1:7" s="4" customFormat="1" ht="15" customHeight="1">
      <c r="A286" s="52"/>
      <c r="B286" s="82"/>
      <c r="D286" s="81"/>
      <c r="E286" s="81"/>
      <c r="F286" s="81"/>
      <c r="G286" s="81"/>
    </row>
    <row r="287" spans="1:7" s="4" customFormat="1" ht="16.5">
      <c r="A287" s="52"/>
      <c r="B287" s="82"/>
      <c r="D287" s="81"/>
      <c r="E287" s="81"/>
      <c r="F287" s="81"/>
      <c r="G287" s="81"/>
    </row>
    <row r="288" spans="1:7" s="4" customFormat="1" ht="16.5">
      <c r="A288" s="52"/>
      <c r="B288" s="61"/>
      <c r="C288" s="61"/>
      <c r="D288" s="81"/>
      <c r="E288" s="81"/>
      <c r="F288" s="81"/>
      <c r="G288" s="81"/>
    </row>
    <row r="289" spans="1:7" s="4" customFormat="1" ht="16.5">
      <c r="A289" s="52"/>
      <c r="B289" s="61"/>
      <c r="C289" s="61"/>
      <c r="D289" s="157"/>
      <c r="E289" s="81"/>
      <c r="F289" s="81"/>
      <c r="G289" s="81"/>
    </row>
    <row r="290" spans="1:7" s="4" customFormat="1" ht="16.5">
      <c r="A290" s="52"/>
      <c r="D290" s="84"/>
      <c r="E290" s="81"/>
      <c r="F290" s="81"/>
      <c r="G290" s="81"/>
    </row>
    <row r="291" spans="1:7" s="4" customFormat="1" ht="16.5">
      <c r="A291" s="68"/>
      <c r="D291" s="47"/>
      <c r="E291" s="157"/>
      <c r="F291" s="157"/>
      <c r="G291" s="47"/>
    </row>
    <row r="292" spans="1:7" s="4" customFormat="1" ht="16.5">
      <c r="A292" s="68"/>
      <c r="D292" s="47"/>
      <c r="E292" s="84"/>
      <c r="F292" s="84"/>
      <c r="G292" s="47"/>
    </row>
    <row r="293" spans="1:7" s="4" customFormat="1" ht="16.5">
      <c r="A293" s="68"/>
      <c r="D293" s="47"/>
      <c r="E293" s="47"/>
      <c r="F293" s="47"/>
      <c r="G293" s="47"/>
    </row>
    <row r="294" spans="1:7" s="4" customFormat="1" ht="16.5">
      <c r="A294" s="68"/>
      <c r="D294" s="47"/>
      <c r="E294" s="47"/>
      <c r="F294" s="47"/>
      <c r="G294" s="47"/>
    </row>
    <row r="295" spans="1:7" s="4" customFormat="1" ht="16.5">
      <c r="A295" s="68"/>
      <c r="D295" s="47"/>
      <c r="E295" s="47"/>
      <c r="F295" s="47"/>
      <c r="G295" s="47"/>
    </row>
    <row r="296" spans="1:7" s="4" customFormat="1" ht="16.5">
      <c r="A296" s="68"/>
      <c r="D296" s="47"/>
      <c r="E296" s="47"/>
      <c r="F296" s="47"/>
      <c r="G296" s="47"/>
    </row>
    <row r="297" spans="1:7" s="4" customFormat="1" ht="16.5">
      <c r="A297" s="68"/>
      <c r="D297" s="47"/>
      <c r="E297" s="47"/>
      <c r="F297" s="47"/>
      <c r="G297" s="47"/>
    </row>
    <row r="298" spans="1:7" s="4" customFormat="1" ht="16.5">
      <c r="A298" s="68"/>
      <c r="D298" s="47"/>
      <c r="E298" s="47"/>
      <c r="F298" s="47"/>
      <c r="G298" s="47"/>
    </row>
    <row r="299" spans="1:7" s="4" customFormat="1" ht="16.5">
      <c r="A299" s="68"/>
      <c r="D299" s="47"/>
      <c r="E299" s="47"/>
      <c r="F299" s="47"/>
      <c r="G299" s="47"/>
    </row>
    <row r="300" spans="1:7" s="4" customFormat="1" ht="16.5">
      <c r="A300" s="68"/>
      <c r="D300" s="47"/>
      <c r="E300" s="47"/>
      <c r="F300" s="47"/>
      <c r="G300" s="47"/>
    </row>
    <row r="301" spans="1:7" s="4" customFormat="1" ht="16.5">
      <c r="A301" s="68"/>
      <c r="D301" s="47"/>
      <c r="E301" s="47"/>
      <c r="F301" s="47"/>
      <c r="G301" s="47"/>
    </row>
    <row r="302" spans="1:7" s="4" customFormat="1" ht="16.5">
      <c r="A302" s="68"/>
      <c r="D302" s="47"/>
      <c r="E302" s="47"/>
      <c r="F302" s="47"/>
      <c r="G302" s="47"/>
    </row>
    <row r="303" spans="1:7" s="4" customFormat="1" ht="16.5">
      <c r="A303" s="68"/>
      <c r="D303" s="47"/>
      <c r="E303" s="47"/>
      <c r="F303" s="47"/>
      <c r="G303" s="47"/>
    </row>
    <row r="304" spans="1:7" s="4" customFormat="1" ht="16.5">
      <c r="A304" s="68"/>
      <c r="D304" s="47"/>
      <c r="E304" s="47"/>
      <c r="F304" s="47"/>
      <c r="G304" s="47"/>
    </row>
    <row r="305" spans="1:7" s="4" customFormat="1" ht="16.5">
      <c r="A305" s="68"/>
      <c r="D305" s="47"/>
      <c r="E305" s="47"/>
      <c r="F305" s="47"/>
      <c r="G305" s="47"/>
    </row>
    <row r="306" spans="1:7" s="4" customFormat="1" ht="16.5">
      <c r="A306" s="68"/>
      <c r="D306" s="47"/>
      <c r="E306" s="47"/>
      <c r="F306" s="47"/>
      <c r="G306" s="47"/>
    </row>
    <row r="307" spans="1:7" s="4" customFormat="1" ht="16.5">
      <c r="A307" s="68"/>
      <c r="D307" s="47"/>
      <c r="E307" s="47"/>
      <c r="F307" s="47"/>
      <c r="G307" s="47"/>
    </row>
    <row r="308" spans="1:7" s="4" customFormat="1" ht="16.5">
      <c r="A308" s="68"/>
      <c r="D308" s="47"/>
      <c r="E308" s="47"/>
      <c r="F308" s="47"/>
      <c r="G308" s="47"/>
    </row>
    <row r="309" spans="1:7" s="4" customFormat="1" ht="16.5">
      <c r="A309" s="68"/>
      <c r="D309" s="47"/>
      <c r="E309" s="47"/>
      <c r="F309" s="47"/>
      <c r="G309" s="47"/>
    </row>
    <row r="310" spans="1:7" s="4" customFormat="1" ht="16.5">
      <c r="A310" s="68"/>
      <c r="D310" s="47"/>
      <c r="E310" s="47"/>
      <c r="F310" s="47"/>
      <c r="G310" s="47"/>
    </row>
    <row r="311" spans="1:7" s="4" customFormat="1" ht="16.5">
      <c r="A311" s="68"/>
      <c r="D311" s="47"/>
      <c r="E311" s="47"/>
      <c r="F311" s="47"/>
      <c r="G311" s="47"/>
    </row>
    <row r="312" spans="1:7" s="4" customFormat="1" ht="16.5">
      <c r="A312" s="68"/>
      <c r="D312" s="47"/>
      <c r="E312" s="47"/>
      <c r="F312" s="47"/>
      <c r="G312" s="47"/>
    </row>
    <row r="313" spans="1:7" s="4" customFormat="1" ht="16.5">
      <c r="A313" s="68"/>
      <c r="D313" s="47"/>
      <c r="E313" s="47"/>
      <c r="F313" s="47"/>
      <c r="G313" s="47"/>
    </row>
    <row r="314" spans="1:7" s="4" customFormat="1" ht="16.5">
      <c r="A314" s="68"/>
      <c r="D314" s="47"/>
      <c r="E314" s="47"/>
      <c r="F314" s="47"/>
      <c r="G314" s="47"/>
    </row>
    <row r="315" spans="1:7" s="4" customFormat="1" ht="16.5">
      <c r="A315" s="68"/>
      <c r="D315" s="47"/>
      <c r="E315" s="47"/>
      <c r="F315" s="47"/>
      <c r="G315" s="47"/>
    </row>
    <row r="316" spans="1:7" s="4" customFormat="1" ht="16.5">
      <c r="A316" s="68"/>
      <c r="D316" s="47"/>
      <c r="E316" s="47"/>
      <c r="F316" s="47"/>
      <c r="G316" s="47"/>
    </row>
    <row r="317" spans="1:7" s="4" customFormat="1" ht="16.5">
      <c r="A317" s="68"/>
      <c r="D317" s="47"/>
      <c r="E317" s="47"/>
      <c r="F317" s="47"/>
      <c r="G317" s="47"/>
    </row>
    <row r="318" spans="1:7" s="4" customFormat="1" ht="16.5">
      <c r="A318" s="68"/>
      <c r="D318" s="47"/>
      <c r="E318" s="47"/>
      <c r="F318" s="47"/>
      <c r="G318" s="47"/>
    </row>
    <row r="319" spans="1:7" s="4" customFormat="1" ht="16.5">
      <c r="A319" s="68"/>
      <c r="D319" s="47"/>
      <c r="E319" s="47"/>
      <c r="F319" s="47"/>
      <c r="G319" s="47"/>
    </row>
    <row r="320" spans="1:7" s="4" customFormat="1" ht="16.5">
      <c r="A320" s="68"/>
      <c r="D320" s="47"/>
      <c r="E320" s="47"/>
      <c r="F320" s="47"/>
      <c r="G320" s="47"/>
    </row>
    <row r="321" spans="1:7" s="4" customFormat="1" ht="16.5">
      <c r="A321" s="68"/>
      <c r="D321" s="47"/>
      <c r="E321" s="47"/>
      <c r="F321" s="47"/>
      <c r="G321" s="47"/>
    </row>
    <row r="322" spans="1:7" s="4" customFormat="1" ht="16.5">
      <c r="A322" s="68"/>
      <c r="D322" s="47"/>
      <c r="E322" s="47"/>
      <c r="F322" s="47"/>
      <c r="G322" s="47"/>
    </row>
    <row r="323" spans="1:7" s="4" customFormat="1" ht="16.5">
      <c r="A323" s="68"/>
      <c r="D323" s="47"/>
      <c r="E323" s="47"/>
      <c r="F323" s="47"/>
      <c r="G323" s="47"/>
    </row>
    <row r="324" spans="1:7" s="4" customFormat="1" ht="16.5">
      <c r="A324" s="68"/>
      <c r="D324" s="47"/>
      <c r="E324" s="47"/>
      <c r="F324" s="47"/>
      <c r="G324" s="47"/>
    </row>
    <row r="325" spans="1:7" s="4" customFormat="1" ht="16.5">
      <c r="A325" s="68"/>
      <c r="D325" s="47"/>
      <c r="E325" s="47"/>
      <c r="F325" s="47"/>
      <c r="G325" s="47"/>
    </row>
    <row r="326" spans="1:7" s="4" customFormat="1" ht="16.5">
      <c r="A326" s="68"/>
      <c r="D326" s="47"/>
      <c r="E326" s="47"/>
      <c r="F326" s="47"/>
      <c r="G326" s="47"/>
    </row>
    <row r="327" spans="1:7" s="4" customFormat="1" ht="16.5">
      <c r="A327" s="68"/>
      <c r="D327" s="47"/>
      <c r="E327" s="47"/>
      <c r="F327" s="47"/>
      <c r="G327" s="47"/>
    </row>
    <row r="328" spans="1:7" s="4" customFormat="1" ht="16.5">
      <c r="A328" s="68"/>
      <c r="D328" s="47"/>
      <c r="E328" s="47"/>
      <c r="F328" s="47"/>
      <c r="G328" s="47"/>
    </row>
    <row r="329" spans="1:7" s="4" customFormat="1" ht="16.5">
      <c r="A329" s="68"/>
      <c r="D329" s="47"/>
      <c r="E329" s="47"/>
      <c r="F329" s="47"/>
      <c r="G329" s="47"/>
    </row>
    <row r="330" spans="1:7" s="4" customFormat="1" ht="16.5">
      <c r="A330" s="68"/>
      <c r="D330" s="47"/>
      <c r="E330" s="47"/>
      <c r="F330" s="47"/>
      <c r="G330" s="47"/>
    </row>
    <row r="331" spans="1:7" s="4" customFormat="1" ht="16.5">
      <c r="A331" s="68"/>
      <c r="D331" s="47"/>
      <c r="E331" s="47"/>
      <c r="F331" s="47"/>
      <c r="G331" s="47"/>
    </row>
    <row r="332" spans="1:7" s="4" customFormat="1" ht="16.5">
      <c r="A332" s="68"/>
      <c r="D332" s="47"/>
      <c r="E332" s="47"/>
      <c r="F332" s="47"/>
      <c r="G332" s="47"/>
    </row>
    <row r="333" spans="1:7" s="4" customFormat="1" ht="16.5">
      <c r="A333" s="68"/>
      <c r="D333" s="47"/>
      <c r="E333" s="47"/>
      <c r="F333" s="47"/>
      <c r="G333" s="47"/>
    </row>
    <row r="334" spans="1:7" s="4" customFormat="1" ht="16.5">
      <c r="A334" s="68"/>
      <c r="D334" s="47"/>
      <c r="E334" s="47"/>
      <c r="F334" s="47"/>
      <c r="G334" s="47"/>
    </row>
    <row r="335" spans="1:7" s="4" customFormat="1" ht="16.5">
      <c r="A335" s="68"/>
      <c r="D335" s="47"/>
      <c r="E335" s="47"/>
      <c r="F335" s="47"/>
      <c r="G335" s="47"/>
    </row>
    <row r="336" spans="1:7" s="4" customFormat="1" ht="16.5" customHeight="1">
      <c r="A336" s="68"/>
      <c r="D336" s="47"/>
      <c r="E336" s="47"/>
      <c r="F336" s="47"/>
      <c r="G336" s="47"/>
    </row>
    <row r="337" spans="1:7" s="4" customFormat="1" ht="16.5">
      <c r="A337" s="68"/>
      <c r="D337" s="47"/>
      <c r="E337" s="47"/>
      <c r="F337" s="47"/>
      <c r="G337" s="47"/>
    </row>
    <row r="338" spans="1:7" s="4" customFormat="1" ht="16.5">
      <c r="A338" s="68"/>
      <c r="D338" s="47"/>
      <c r="E338" s="47"/>
      <c r="F338" s="47"/>
      <c r="G338" s="47"/>
    </row>
    <row r="339" spans="1:7" s="4" customFormat="1" ht="16.5">
      <c r="A339" s="68"/>
      <c r="D339" s="47"/>
      <c r="E339" s="47"/>
      <c r="F339" s="47"/>
      <c r="G339" s="47"/>
    </row>
    <row r="340" spans="1:7" s="4" customFormat="1" ht="16.5">
      <c r="A340" s="68"/>
      <c r="D340" s="47"/>
      <c r="E340" s="47"/>
      <c r="F340" s="47"/>
      <c r="G340" s="47"/>
    </row>
    <row r="341" spans="1:7" s="4" customFormat="1" ht="16.5">
      <c r="A341" s="68"/>
      <c r="D341" s="47"/>
      <c r="E341" s="47"/>
      <c r="F341" s="47"/>
      <c r="G341" s="47"/>
    </row>
    <row r="342" spans="1:7" s="4" customFormat="1" ht="16.5">
      <c r="A342" s="68"/>
      <c r="D342" s="47"/>
      <c r="E342" s="47"/>
      <c r="F342" s="47"/>
      <c r="G342" s="47"/>
    </row>
    <row r="343" spans="1:7" s="4" customFormat="1" ht="16.5">
      <c r="A343" s="68"/>
      <c r="D343" s="47"/>
      <c r="E343" s="47"/>
      <c r="F343" s="47"/>
      <c r="G343" s="47"/>
    </row>
    <row r="344" spans="1:7" s="4" customFormat="1" ht="16.5" customHeight="1">
      <c r="A344" s="68"/>
      <c r="D344" s="47"/>
      <c r="E344" s="47"/>
      <c r="F344" s="47"/>
      <c r="G344" s="47"/>
    </row>
    <row r="345" spans="1:7" s="4" customFormat="1" ht="16.5">
      <c r="A345" s="68"/>
      <c r="D345" s="47"/>
      <c r="E345" s="47"/>
      <c r="F345" s="47"/>
      <c r="G345" s="47"/>
    </row>
    <row r="346" spans="1:7" s="4" customFormat="1" ht="16.5">
      <c r="A346" s="68"/>
      <c r="D346" s="47"/>
      <c r="E346" s="47"/>
      <c r="F346" s="47"/>
      <c r="G346" s="47"/>
    </row>
    <row r="347" spans="1:7" s="4" customFormat="1" ht="16.5" customHeight="1">
      <c r="A347" s="68"/>
      <c r="D347" s="47"/>
      <c r="E347" s="47"/>
      <c r="F347" s="47"/>
      <c r="G347" s="47"/>
    </row>
    <row r="348" spans="1:7" s="4" customFormat="1" ht="16.5">
      <c r="A348" s="68"/>
      <c r="D348" s="47"/>
      <c r="E348" s="47"/>
      <c r="F348" s="47"/>
      <c r="G348" s="47"/>
    </row>
    <row r="349" spans="1:7" s="4" customFormat="1" ht="16.5">
      <c r="A349" s="68"/>
      <c r="D349" s="47"/>
      <c r="E349" s="47"/>
      <c r="F349" s="47"/>
      <c r="G349" s="47"/>
    </row>
    <row r="350" spans="1:7" s="4" customFormat="1" ht="16.5">
      <c r="A350" s="68"/>
      <c r="D350" s="47"/>
      <c r="E350" s="47"/>
      <c r="F350" s="47"/>
      <c r="G350" s="47"/>
    </row>
    <row r="351" spans="1:7" s="4" customFormat="1" ht="16.5">
      <c r="A351" s="68"/>
      <c r="C351" s="1"/>
      <c r="D351" s="47"/>
      <c r="E351" s="47"/>
      <c r="F351" s="47"/>
      <c r="G351" s="47"/>
    </row>
    <row r="352" spans="1:7" s="4" customFormat="1" ht="16.5">
      <c r="A352" s="68"/>
      <c r="C352" s="1"/>
      <c r="D352" s="47"/>
      <c r="E352" s="47"/>
      <c r="F352" s="47"/>
      <c r="G352" s="47"/>
    </row>
    <row r="353" spans="1:7" s="4" customFormat="1" ht="16.5">
      <c r="A353" s="68"/>
      <c r="C353" s="1"/>
      <c r="D353" s="47"/>
      <c r="E353" s="47"/>
      <c r="F353" s="47"/>
      <c r="G353" s="47"/>
    </row>
    <row r="354" spans="1:7" s="4" customFormat="1" ht="16.5">
      <c r="A354" s="68"/>
      <c r="C354" s="1"/>
      <c r="D354" s="47"/>
      <c r="E354" s="47"/>
      <c r="F354" s="47"/>
      <c r="G354" s="47"/>
    </row>
    <row r="355" spans="1:7" s="4" customFormat="1" ht="16.5">
      <c r="A355" s="68"/>
      <c r="B355" s="1"/>
      <c r="C355" s="1"/>
      <c r="D355" s="47"/>
      <c r="E355" s="47"/>
      <c r="F355" s="47"/>
      <c r="G355" s="47"/>
    </row>
    <row r="356" spans="1:7" s="4" customFormat="1" ht="16.5">
      <c r="A356" s="68"/>
      <c r="B356" s="1"/>
      <c r="C356" s="1"/>
      <c r="D356" s="9"/>
      <c r="E356" s="47"/>
      <c r="F356" s="47"/>
      <c r="G356" s="47"/>
    </row>
    <row r="357" spans="1:7" s="4" customFormat="1" ht="16.5">
      <c r="A357" s="68"/>
      <c r="B357" s="1"/>
      <c r="C357" s="1"/>
      <c r="D357" s="9"/>
      <c r="E357" s="47"/>
      <c r="F357" s="47"/>
      <c r="G357" s="47"/>
    </row>
    <row r="359" ht="33" customHeight="1"/>
    <row r="360" ht="16.5" customHeight="1"/>
  </sheetData>
  <sheetProtection/>
  <mergeCells count="46">
    <mergeCell ref="F9:G9"/>
    <mergeCell ref="F10:G10"/>
    <mergeCell ref="F11:G11"/>
    <mergeCell ref="F19:G19"/>
    <mergeCell ref="F12:G12"/>
    <mergeCell ref="F13:G13"/>
    <mergeCell ref="F18:G18"/>
    <mergeCell ref="C5:D5"/>
    <mergeCell ref="B42:C42"/>
    <mergeCell ref="B44:C44"/>
    <mergeCell ref="B38:C38"/>
    <mergeCell ref="F14:G14"/>
    <mergeCell ref="F15:G15"/>
    <mergeCell ref="F16:G16"/>
    <mergeCell ref="F17:G17"/>
    <mergeCell ref="B31:C31"/>
    <mergeCell ref="B32:C32"/>
    <mergeCell ref="A1:G1"/>
    <mergeCell ref="B21:C21"/>
    <mergeCell ref="F5:G5"/>
    <mergeCell ref="F6:G6"/>
    <mergeCell ref="F7:G7"/>
    <mergeCell ref="B45:C45"/>
    <mergeCell ref="F8:G8"/>
    <mergeCell ref="B33:C33"/>
    <mergeCell ref="B30:C30"/>
    <mergeCell ref="B3:D3"/>
    <mergeCell ref="B39:C39"/>
    <mergeCell ref="B37:C37"/>
    <mergeCell ref="A22:A25"/>
    <mergeCell ref="B23:G23"/>
    <mergeCell ref="B24:G24"/>
    <mergeCell ref="B26:C26"/>
    <mergeCell ref="B25:G25"/>
    <mergeCell ref="D26:E26"/>
    <mergeCell ref="B22:G22"/>
    <mergeCell ref="B46:C46"/>
    <mergeCell ref="D27:F27"/>
    <mergeCell ref="B34:C34"/>
    <mergeCell ref="B27:C28"/>
    <mergeCell ref="G27:G28"/>
    <mergeCell ref="A27:A28"/>
    <mergeCell ref="B29:C29"/>
    <mergeCell ref="B35:C35"/>
    <mergeCell ref="B40:C40"/>
    <mergeCell ref="B41:C41"/>
  </mergeCells>
  <hyperlinks>
    <hyperlink ref="F7" r:id="rId1" display="abushaheen50@gmail.com"/>
  </hyperlinks>
  <printOptions horizontalCentered="1"/>
  <pageMargins left="0.85" right="0.5" top="0.7" bottom="0.25" header="0.5" footer="0.3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="115" zoomScaleNormal="115" zoomScalePageLayoutView="0" workbookViewId="0" topLeftCell="A37">
      <selection activeCell="A22" sqref="A22"/>
    </sheetView>
  </sheetViews>
  <sheetFormatPr defaultColWidth="9.140625" defaultRowHeight="12.75"/>
  <cols>
    <col min="1" max="1" width="24.57421875" style="4" customWidth="1"/>
    <col min="2" max="3" width="10.57421875" style="4" customWidth="1"/>
    <col min="4" max="4" width="11.7109375" style="4" customWidth="1"/>
    <col min="5" max="5" width="7.7109375" style="4" customWidth="1"/>
    <col min="6" max="6" width="12.140625" style="4" bestFit="1" customWidth="1"/>
    <col min="7" max="7" width="12.00390625" style="4" customWidth="1"/>
    <col min="8" max="13" width="10.28125" style="4" customWidth="1"/>
    <col min="14" max="16384" width="9.140625" style="4" customWidth="1"/>
  </cols>
  <sheetData>
    <row r="1" ht="16.5">
      <c r="B1" s="4" t="s">
        <v>274</v>
      </c>
    </row>
    <row r="2" spans="1:6" s="61" customFormat="1" ht="16.5">
      <c r="A2" s="88" t="s">
        <v>171</v>
      </c>
      <c r="B2" s="82"/>
      <c r="C2" s="81"/>
      <c r="D2" s="81"/>
      <c r="E2" s="81"/>
      <c r="F2" s="81"/>
    </row>
    <row r="3" spans="1:7" s="69" customFormat="1" ht="16.5">
      <c r="A3" s="197" t="s">
        <v>79</v>
      </c>
      <c r="B3" s="196" t="s">
        <v>31</v>
      </c>
      <c r="C3" s="196"/>
      <c r="D3" s="196"/>
      <c r="E3" s="196" t="s">
        <v>32</v>
      </c>
      <c r="F3" s="196"/>
      <c r="G3" s="197" t="s">
        <v>3</v>
      </c>
    </row>
    <row r="4" spans="1:7" s="69" customFormat="1" ht="31.5">
      <c r="A4" s="198"/>
      <c r="B4" s="65" t="s">
        <v>86</v>
      </c>
      <c r="C4" s="65" t="s">
        <v>33</v>
      </c>
      <c r="D4" s="65" t="s">
        <v>34</v>
      </c>
      <c r="E4" s="65" t="s">
        <v>35</v>
      </c>
      <c r="F4" s="65" t="s">
        <v>50</v>
      </c>
      <c r="G4" s="198"/>
    </row>
    <row r="5" spans="1:7" s="101" customFormat="1" ht="16.5" customHeight="1">
      <c r="A5" s="138" t="s">
        <v>84</v>
      </c>
      <c r="B5" s="139"/>
      <c r="C5" s="139"/>
      <c r="D5" s="139"/>
      <c r="E5" s="139"/>
      <c r="F5" s="139"/>
      <c r="G5" s="139"/>
    </row>
    <row r="6" spans="1:7" s="101" customFormat="1" ht="16.5" customHeight="1">
      <c r="A6" s="78" t="s">
        <v>205</v>
      </c>
      <c r="B6" s="139">
        <v>0</v>
      </c>
      <c r="C6" s="139">
        <v>0</v>
      </c>
      <c r="D6" s="139">
        <v>80018</v>
      </c>
      <c r="E6" s="139">
        <v>0</v>
      </c>
      <c r="F6" s="139">
        <v>0</v>
      </c>
      <c r="G6" s="140">
        <v>80018</v>
      </c>
    </row>
    <row r="7" spans="1:7" s="101" customFormat="1" ht="16.5" customHeight="1">
      <c r="A7" s="141" t="s">
        <v>204</v>
      </c>
      <c r="B7" s="139"/>
      <c r="C7" s="142"/>
      <c r="D7" s="142"/>
      <c r="E7" s="142"/>
      <c r="F7" s="142"/>
      <c r="G7" s="140">
        <v>0</v>
      </c>
    </row>
    <row r="8" spans="1:7" s="101" customFormat="1" ht="16.5" customHeight="1">
      <c r="A8" s="78" t="s">
        <v>206</v>
      </c>
      <c r="B8" s="143">
        <f>+Note!F50</f>
        <v>455818</v>
      </c>
      <c r="C8" s="118">
        <v>0</v>
      </c>
      <c r="D8" s="142">
        <v>0</v>
      </c>
      <c r="E8" s="142">
        <f>+Note!F83</f>
        <v>0</v>
      </c>
      <c r="F8" s="142">
        <v>0</v>
      </c>
      <c r="G8" s="140">
        <v>455818</v>
      </c>
    </row>
    <row r="9" spans="1:9" s="101" customFormat="1" ht="16.5" customHeight="1">
      <c r="A9" s="78" t="s">
        <v>207</v>
      </c>
      <c r="B9" s="142">
        <v>0</v>
      </c>
      <c r="C9" s="142">
        <f>+Note!F58</f>
        <v>717129</v>
      </c>
      <c r="D9" s="142">
        <v>0</v>
      </c>
      <c r="E9" s="142">
        <v>0</v>
      </c>
      <c r="F9" s="142">
        <v>0</v>
      </c>
      <c r="G9" s="140">
        <v>717129</v>
      </c>
      <c r="I9" s="143">
        <v>601848</v>
      </c>
    </row>
    <row r="10" spans="1:9" s="101" customFormat="1" ht="16.5" customHeight="1">
      <c r="A10" s="78" t="s">
        <v>46</v>
      </c>
      <c r="B10" s="144">
        <v>0</v>
      </c>
      <c r="C10" s="142">
        <v>0</v>
      </c>
      <c r="D10" s="143">
        <f>+Note!E62</f>
        <v>547049</v>
      </c>
      <c r="E10" s="143">
        <v>0</v>
      </c>
      <c r="F10" s="142">
        <v>0</v>
      </c>
      <c r="G10" s="140">
        <v>547049</v>
      </c>
      <c r="I10" s="143">
        <v>160000</v>
      </c>
    </row>
    <row r="11" spans="1:7" s="101" customFormat="1" ht="16.5" customHeight="1">
      <c r="A11" s="78" t="s">
        <v>278</v>
      </c>
      <c r="B11" s="142">
        <v>0</v>
      </c>
      <c r="C11" s="142">
        <v>0</v>
      </c>
      <c r="D11" s="143">
        <v>273680</v>
      </c>
      <c r="E11" s="142"/>
      <c r="F11" s="142">
        <v>0</v>
      </c>
      <c r="G11" s="140">
        <v>273680</v>
      </c>
    </row>
    <row r="12" spans="1:7" s="101" customFormat="1" ht="16.5" customHeight="1">
      <c r="A12" s="78" t="s">
        <v>272</v>
      </c>
      <c r="B12" s="142">
        <v>0</v>
      </c>
      <c r="C12" s="142">
        <v>0</v>
      </c>
      <c r="D12" s="143">
        <v>673355</v>
      </c>
      <c r="E12" s="142"/>
      <c r="F12" s="142">
        <v>0</v>
      </c>
      <c r="G12" s="140">
        <v>673355</v>
      </c>
    </row>
    <row r="13" spans="1:7" s="101" customFormat="1" ht="16.5" customHeight="1">
      <c r="A13" s="78" t="s">
        <v>48</v>
      </c>
      <c r="B13" s="142">
        <v>0</v>
      </c>
      <c r="C13" s="142">
        <v>0</v>
      </c>
      <c r="D13" s="143">
        <v>601848</v>
      </c>
      <c r="E13" s="142"/>
      <c r="F13" s="142">
        <v>0</v>
      </c>
      <c r="G13" s="140">
        <v>601848</v>
      </c>
    </row>
    <row r="14" spans="1:7" s="101" customFormat="1" ht="16.5" customHeight="1">
      <c r="A14" s="78" t="s">
        <v>49</v>
      </c>
      <c r="B14" s="142">
        <v>0</v>
      </c>
      <c r="C14" s="142">
        <v>0</v>
      </c>
      <c r="D14" s="143">
        <v>160000</v>
      </c>
      <c r="E14" s="142"/>
      <c r="F14" s="142">
        <v>0</v>
      </c>
      <c r="G14" s="140">
        <v>160000</v>
      </c>
    </row>
    <row r="15" spans="1:7" s="101" customFormat="1" ht="16.5" customHeight="1">
      <c r="A15" s="78"/>
      <c r="B15" s="142">
        <v>0</v>
      </c>
      <c r="C15" s="142">
        <v>0</v>
      </c>
      <c r="D15" s="143">
        <v>0</v>
      </c>
      <c r="E15" s="142"/>
      <c r="F15" s="142">
        <v>0</v>
      </c>
      <c r="G15" s="140">
        <v>0</v>
      </c>
    </row>
    <row r="16" spans="1:7" s="101" customFormat="1" ht="16.5" customHeight="1">
      <c r="A16" s="78" t="s">
        <v>208</v>
      </c>
      <c r="B16" s="142">
        <v>0</v>
      </c>
      <c r="C16" s="142">
        <v>0</v>
      </c>
      <c r="D16" s="143">
        <v>0</v>
      </c>
      <c r="E16" s="142">
        <v>0</v>
      </c>
      <c r="F16" s="142">
        <v>0</v>
      </c>
      <c r="G16" s="140">
        <v>0</v>
      </c>
    </row>
    <row r="17" spans="1:7" s="101" customFormat="1" ht="16.5" customHeight="1">
      <c r="A17" s="138" t="s">
        <v>209</v>
      </c>
      <c r="B17" s="142"/>
      <c r="C17" s="142"/>
      <c r="D17" s="143"/>
      <c r="E17" s="142"/>
      <c r="F17" s="142"/>
      <c r="G17" s="140">
        <v>0</v>
      </c>
    </row>
    <row r="18" spans="1:7" s="101" customFormat="1" ht="16.5" customHeight="1">
      <c r="A18" s="78" t="s">
        <v>44</v>
      </c>
      <c r="B18" s="142">
        <v>0</v>
      </c>
      <c r="C18" s="142">
        <v>0</v>
      </c>
      <c r="D18" s="143">
        <v>0</v>
      </c>
      <c r="E18" s="142">
        <v>0</v>
      </c>
      <c r="F18" s="142">
        <f>+Note!F85</f>
        <v>799600</v>
      </c>
      <c r="G18" s="140">
        <v>799600</v>
      </c>
    </row>
    <row r="19" spans="1:7" s="101" customFormat="1" ht="16.5" customHeight="1">
      <c r="A19" s="78" t="s">
        <v>275</v>
      </c>
      <c r="B19" s="142">
        <v>0</v>
      </c>
      <c r="C19" s="142">
        <v>0</v>
      </c>
      <c r="D19" s="143">
        <v>0</v>
      </c>
      <c r="E19" s="142">
        <v>0</v>
      </c>
      <c r="F19" s="142">
        <v>890220</v>
      </c>
      <c r="G19" s="140">
        <v>890220</v>
      </c>
    </row>
    <row r="20" spans="1:7" s="101" customFormat="1" ht="16.5" customHeight="1">
      <c r="A20" s="78" t="s">
        <v>276</v>
      </c>
      <c r="B20" s="142">
        <v>0</v>
      </c>
      <c r="C20" s="142">
        <v>0</v>
      </c>
      <c r="D20" s="142">
        <v>0</v>
      </c>
      <c r="E20" s="142">
        <v>0</v>
      </c>
      <c r="F20" s="142">
        <v>1569694</v>
      </c>
      <c r="G20" s="140">
        <v>1569694</v>
      </c>
    </row>
    <row r="21" spans="1:13" s="101" customFormat="1" ht="16.5" customHeight="1">
      <c r="A21" s="78" t="s">
        <v>277</v>
      </c>
      <c r="B21" s="142">
        <v>0</v>
      </c>
      <c r="C21" s="142">
        <v>0</v>
      </c>
      <c r="D21" s="142">
        <v>0</v>
      </c>
      <c r="E21" s="142">
        <v>0</v>
      </c>
      <c r="F21" s="142">
        <v>90839</v>
      </c>
      <c r="G21" s="140">
        <v>90839</v>
      </c>
      <c r="H21" s="150"/>
      <c r="I21" s="150"/>
      <c r="J21" s="150"/>
      <c r="K21" s="150"/>
      <c r="L21" s="150"/>
      <c r="M21" s="150"/>
    </row>
    <row r="22" spans="1:13" s="101" customFormat="1" ht="16.5" customHeight="1">
      <c r="A22" s="78" t="s">
        <v>67</v>
      </c>
      <c r="B22" s="142">
        <v>0</v>
      </c>
      <c r="C22" s="142">
        <v>0</v>
      </c>
      <c r="D22" s="142">
        <v>0</v>
      </c>
      <c r="E22" s="142">
        <v>0</v>
      </c>
      <c r="F22" s="142">
        <v>2064000</v>
      </c>
      <c r="G22" s="140">
        <v>2064000</v>
      </c>
      <c r="H22" s="150"/>
      <c r="I22" s="150"/>
      <c r="J22" s="150"/>
      <c r="K22" s="150"/>
      <c r="L22" s="150"/>
      <c r="M22" s="150"/>
    </row>
    <row r="23" spans="1:13" s="101" customFormat="1" ht="16.5" customHeight="1">
      <c r="A23" s="78" t="s">
        <v>270</v>
      </c>
      <c r="B23" s="142">
        <v>0</v>
      </c>
      <c r="C23" s="142">
        <v>0</v>
      </c>
      <c r="D23" s="142">
        <v>0</v>
      </c>
      <c r="E23" s="142">
        <v>0</v>
      </c>
      <c r="F23" s="142">
        <v>3000</v>
      </c>
      <c r="G23" s="140">
        <v>3000</v>
      </c>
      <c r="H23" s="150"/>
      <c r="I23" s="150"/>
      <c r="J23" s="150"/>
      <c r="K23" s="150"/>
      <c r="L23" s="150"/>
      <c r="M23" s="150"/>
    </row>
    <row r="24" spans="1:13" s="101" customFormat="1" ht="16.5" customHeight="1">
      <c r="A24" s="78" t="s">
        <v>213</v>
      </c>
      <c r="B24" s="142">
        <v>0</v>
      </c>
      <c r="C24" s="142">
        <v>0</v>
      </c>
      <c r="D24" s="142">
        <v>0</v>
      </c>
      <c r="E24" s="142">
        <v>0</v>
      </c>
      <c r="F24" s="142">
        <f>'[1]1-19'!E81</f>
        <v>0</v>
      </c>
      <c r="G24" s="140">
        <v>0</v>
      </c>
      <c r="H24" s="150"/>
      <c r="I24" s="150"/>
      <c r="J24" s="150"/>
      <c r="K24" s="150"/>
      <c r="L24" s="150"/>
      <c r="M24" s="150"/>
    </row>
    <row r="25" spans="1:13" s="101" customFormat="1" ht="16.5" customHeight="1">
      <c r="A25" s="78" t="s">
        <v>12</v>
      </c>
      <c r="B25" s="142">
        <v>0</v>
      </c>
      <c r="C25" s="142">
        <v>0</v>
      </c>
      <c r="D25" s="142">
        <f>+Note!E117</f>
        <v>0</v>
      </c>
      <c r="E25" s="142">
        <v>0</v>
      </c>
      <c r="F25" s="142">
        <v>0</v>
      </c>
      <c r="G25" s="140">
        <v>0</v>
      </c>
      <c r="H25" s="150"/>
      <c r="I25" s="150"/>
      <c r="J25" s="150"/>
      <c r="K25" s="150"/>
      <c r="L25" s="150"/>
      <c r="M25" s="150"/>
    </row>
    <row r="26" spans="1:13" s="101" customFormat="1" ht="16.5" customHeight="1" thickBot="1">
      <c r="A26" s="145" t="s">
        <v>36</v>
      </c>
      <c r="B26" s="146">
        <f aca="true" t="shared" si="0" ref="B26:G26">SUM(B6:B25)</f>
        <v>455818</v>
      </c>
      <c r="C26" s="146">
        <f t="shared" si="0"/>
        <v>717129</v>
      </c>
      <c r="D26" s="146">
        <f t="shared" si="0"/>
        <v>2335950</v>
      </c>
      <c r="E26" s="146">
        <f t="shared" si="0"/>
        <v>0</v>
      </c>
      <c r="F26" s="146">
        <f t="shared" si="0"/>
        <v>5417353</v>
      </c>
      <c r="G26" s="146">
        <f t="shared" si="0"/>
        <v>8926250</v>
      </c>
      <c r="H26" s="150"/>
      <c r="I26" s="150"/>
      <c r="J26" s="150"/>
      <c r="K26" s="150"/>
      <c r="L26" s="150"/>
      <c r="M26" s="150"/>
    </row>
    <row r="27" spans="1:13" s="101" customFormat="1" ht="16.5" customHeight="1" thickTop="1">
      <c r="A27" s="138" t="s">
        <v>80</v>
      </c>
      <c r="B27" s="142"/>
      <c r="C27" s="142"/>
      <c r="D27" s="142"/>
      <c r="E27" s="142"/>
      <c r="F27" s="142"/>
      <c r="G27" s="140"/>
      <c r="H27" s="150"/>
      <c r="I27" s="150"/>
      <c r="J27" s="150"/>
      <c r="K27" s="150"/>
      <c r="L27" s="150"/>
      <c r="M27" s="150"/>
    </row>
    <row r="28" spans="1:13" s="101" customFormat="1" ht="16.5" customHeight="1">
      <c r="A28" s="78" t="s">
        <v>14</v>
      </c>
      <c r="B28" s="142">
        <v>0</v>
      </c>
      <c r="C28" s="142">
        <f>+Note!E129</f>
        <v>717129</v>
      </c>
      <c r="D28" s="142">
        <v>0</v>
      </c>
      <c r="E28" s="142">
        <v>0</v>
      </c>
      <c r="F28" s="142">
        <v>0</v>
      </c>
      <c r="G28" s="140">
        <f>SUM(B28:F28)</f>
        <v>717129</v>
      </c>
      <c r="H28" s="150"/>
      <c r="I28" s="150"/>
      <c r="J28" s="150"/>
      <c r="K28" s="150"/>
      <c r="L28" s="150"/>
      <c r="M28" s="150"/>
    </row>
    <row r="29" spans="1:13" s="101" customFormat="1" ht="16.5" customHeight="1">
      <c r="A29" s="138" t="s">
        <v>118</v>
      </c>
      <c r="B29" s="142"/>
      <c r="C29" s="142"/>
      <c r="D29" s="142"/>
      <c r="E29" s="142"/>
      <c r="F29" s="142"/>
      <c r="G29" s="140"/>
      <c r="H29" s="150"/>
      <c r="I29" s="150"/>
      <c r="J29" s="150"/>
      <c r="K29" s="150"/>
      <c r="L29" s="150"/>
      <c r="M29" s="150"/>
    </row>
    <row r="30" spans="1:13" s="101" customFormat="1" ht="16.5" customHeight="1">
      <c r="A30" s="78" t="s">
        <v>119</v>
      </c>
      <c r="B30" s="142">
        <v>250000</v>
      </c>
      <c r="C30" s="142">
        <v>0</v>
      </c>
      <c r="D30" s="142">
        <v>589395</v>
      </c>
      <c r="E30" s="142">
        <v>0</v>
      </c>
      <c r="F30" s="142">
        <v>2314000</v>
      </c>
      <c r="G30" s="140">
        <f aca="true" t="shared" si="1" ref="G30:G41">SUM(B30:F30)</f>
        <v>3153395</v>
      </c>
      <c r="H30" s="150"/>
      <c r="I30" s="150"/>
      <c r="J30" s="150"/>
      <c r="K30" s="150"/>
      <c r="L30" s="150"/>
      <c r="M30" s="150"/>
    </row>
    <row r="31" spans="1:13" s="101" customFormat="1" ht="16.5" customHeight="1">
      <c r="A31" s="78" t="s">
        <v>180</v>
      </c>
      <c r="B31" s="142">
        <v>0</v>
      </c>
      <c r="C31" s="142">
        <v>0</v>
      </c>
      <c r="D31" s="142">
        <f>+Note!E154</f>
        <v>0</v>
      </c>
      <c r="E31" s="142">
        <v>0</v>
      </c>
      <c r="F31" s="142">
        <v>0</v>
      </c>
      <c r="G31" s="140">
        <f t="shared" si="1"/>
        <v>0</v>
      </c>
      <c r="H31" s="150"/>
      <c r="I31" s="150"/>
      <c r="J31" s="150"/>
      <c r="K31" s="150"/>
      <c r="L31" s="150"/>
      <c r="M31" s="150"/>
    </row>
    <row r="32" spans="1:13" s="101" customFormat="1" ht="16.5" customHeight="1">
      <c r="A32" s="78" t="s">
        <v>120</v>
      </c>
      <c r="B32" s="142">
        <v>0</v>
      </c>
      <c r="C32" s="142">
        <v>0</v>
      </c>
      <c r="D32" s="142">
        <v>36336</v>
      </c>
      <c r="E32" s="142">
        <v>0</v>
      </c>
      <c r="F32" s="142">
        <v>0</v>
      </c>
      <c r="G32" s="140">
        <f t="shared" si="1"/>
        <v>36336</v>
      </c>
      <c r="H32" s="150"/>
      <c r="I32" s="150"/>
      <c r="J32" s="150"/>
      <c r="K32" s="150"/>
      <c r="L32" s="150"/>
      <c r="M32" s="150"/>
    </row>
    <row r="33" spans="1:13" s="101" customFormat="1" ht="16.5" customHeight="1">
      <c r="A33" s="78" t="s">
        <v>15</v>
      </c>
      <c r="B33" s="142">
        <v>0</v>
      </c>
      <c r="C33" s="142">
        <v>0</v>
      </c>
      <c r="D33" s="142">
        <v>396247</v>
      </c>
      <c r="E33" s="142">
        <v>0</v>
      </c>
      <c r="F33" s="142">
        <v>449600</v>
      </c>
      <c r="G33" s="140">
        <f t="shared" si="1"/>
        <v>845847</v>
      </c>
      <c r="H33" s="150"/>
      <c r="I33" s="150"/>
      <c r="J33" s="150"/>
      <c r="K33" s="150"/>
      <c r="L33" s="150"/>
      <c r="M33" s="150"/>
    </row>
    <row r="34" spans="1:13" s="101" customFormat="1" ht="16.5" customHeight="1">
      <c r="A34" s="78" t="s">
        <v>121</v>
      </c>
      <c r="B34" s="142">
        <v>0</v>
      </c>
      <c r="C34" s="142">
        <v>0</v>
      </c>
      <c r="D34" s="142">
        <v>0</v>
      </c>
      <c r="E34" s="142">
        <v>0</v>
      </c>
      <c r="F34" s="142">
        <v>0</v>
      </c>
      <c r="G34" s="140">
        <f t="shared" si="1"/>
        <v>0</v>
      </c>
      <c r="H34" s="150"/>
      <c r="I34" s="150"/>
      <c r="J34" s="150"/>
      <c r="K34" s="150"/>
      <c r="L34" s="150"/>
      <c r="M34" s="150"/>
    </row>
    <row r="35" spans="1:7" s="101" customFormat="1" ht="16.5" customHeight="1">
      <c r="A35" s="78" t="s">
        <v>122</v>
      </c>
      <c r="B35" s="142">
        <v>0</v>
      </c>
      <c r="C35" s="142">
        <v>0</v>
      </c>
      <c r="D35" s="142">
        <v>0</v>
      </c>
      <c r="E35" s="142">
        <v>0</v>
      </c>
      <c r="F35" s="142">
        <v>0</v>
      </c>
      <c r="G35" s="140">
        <f t="shared" si="1"/>
        <v>0</v>
      </c>
    </row>
    <row r="36" spans="1:7" s="101" customFormat="1" ht="16.5" customHeight="1">
      <c r="A36" s="78" t="s">
        <v>123</v>
      </c>
      <c r="B36" s="142">
        <v>0</v>
      </c>
      <c r="C36" s="142">
        <v>0</v>
      </c>
      <c r="D36" s="142">
        <v>0</v>
      </c>
      <c r="E36" s="142">
        <v>0</v>
      </c>
      <c r="F36" s="142">
        <v>0</v>
      </c>
      <c r="G36" s="140">
        <f t="shared" si="1"/>
        <v>0</v>
      </c>
    </row>
    <row r="37" spans="1:7" s="101" customFormat="1" ht="16.5" customHeight="1">
      <c r="A37" s="78" t="s">
        <v>124</v>
      </c>
      <c r="B37" s="142">
        <v>0</v>
      </c>
      <c r="C37" s="142">
        <v>0</v>
      </c>
      <c r="D37" s="142">
        <v>0</v>
      </c>
      <c r="E37" s="142">
        <v>0</v>
      </c>
      <c r="F37" s="142">
        <v>0</v>
      </c>
      <c r="G37" s="140">
        <f t="shared" si="1"/>
        <v>0</v>
      </c>
    </row>
    <row r="38" spans="1:7" s="101" customFormat="1" ht="16.5" customHeight="1">
      <c r="A38" s="78" t="s">
        <v>17</v>
      </c>
      <c r="B38" s="142">
        <v>0</v>
      </c>
      <c r="C38" s="142">
        <v>0</v>
      </c>
      <c r="D38" s="142">
        <v>991171</v>
      </c>
      <c r="E38" s="142">
        <v>0</v>
      </c>
      <c r="F38" s="142">
        <v>100000</v>
      </c>
      <c r="G38" s="140">
        <f t="shared" si="1"/>
        <v>1091171</v>
      </c>
    </row>
    <row r="39" spans="1:7" s="101" customFormat="1" ht="16.5" customHeight="1">
      <c r="A39" s="78" t="s">
        <v>125</v>
      </c>
      <c r="B39" s="142">
        <v>0</v>
      </c>
      <c r="C39" s="142">
        <v>0</v>
      </c>
      <c r="D39" s="142">
        <v>0</v>
      </c>
      <c r="E39" s="142">
        <v>0</v>
      </c>
      <c r="F39" s="142">
        <v>0</v>
      </c>
      <c r="G39" s="140">
        <f t="shared" si="1"/>
        <v>0</v>
      </c>
    </row>
    <row r="40" spans="1:7" s="101" customFormat="1" ht="16.5" customHeight="1">
      <c r="A40" s="78" t="s">
        <v>126</v>
      </c>
      <c r="B40" s="142">
        <v>0</v>
      </c>
      <c r="C40" s="142">
        <v>0</v>
      </c>
      <c r="D40" s="142">
        <v>0</v>
      </c>
      <c r="E40" s="142">
        <v>0</v>
      </c>
      <c r="F40" s="142">
        <v>0</v>
      </c>
      <c r="G40" s="140">
        <f t="shared" si="1"/>
        <v>0</v>
      </c>
    </row>
    <row r="41" spans="1:7" s="101" customFormat="1" ht="16.5" customHeight="1">
      <c r="A41" s="147" t="s">
        <v>210</v>
      </c>
      <c r="B41" s="142">
        <v>0</v>
      </c>
      <c r="C41" s="142">
        <v>0</v>
      </c>
      <c r="D41" s="142">
        <f>+Note!E255</f>
        <v>0</v>
      </c>
      <c r="E41" s="142">
        <v>0</v>
      </c>
      <c r="F41" s="142">
        <v>2553753</v>
      </c>
      <c r="G41" s="140">
        <f t="shared" si="1"/>
        <v>2553753</v>
      </c>
    </row>
    <row r="42" spans="1:7" s="101" customFormat="1" ht="16.5" customHeight="1">
      <c r="A42" s="138" t="s">
        <v>211</v>
      </c>
      <c r="B42" s="148">
        <v>250000</v>
      </c>
      <c r="C42" s="148">
        <v>717129</v>
      </c>
      <c r="D42" s="148">
        <f>SUM(D28:D41)</f>
        <v>2013149</v>
      </c>
      <c r="E42" s="148">
        <f>SUM(E41:E41)</f>
        <v>0</v>
      </c>
      <c r="F42" s="148">
        <f>SUM(F28:F41)</f>
        <v>5417353</v>
      </c>
      <c r="G42" s="148">
        <f>SUM(G28:G41)</f>
        <v>8397631</v>
      </c>
    </row>
    <row r="43" spans="1:7" s="101" customFormat="1" ht="16.5" customHeight="1">
      <c r="A43" s="78" t="s">
        <v>42</v>
      </c>
      <c r="B43" s="140">
        <v>205818</v>
      </c>
      <c r="C43" s="140">
        <v>0</v>
      </c>
      <c r="D43" s="140">
        <v>322801</v>
      </c>
      <c r="E43" s="140">
        <v>0</v>
      </c>
      <c r="F43" s="140">
        <v>0</v>
      </c>
      <c r="G43" s="140">
        <f>SUM(B43:F43)</f>
        <v>528619</v>
      </c>
    </row>
    <row r="44" spans="1:7" s="101" customFormat="1" ht="16.5" customHeight="1" thickBot="1">
      <c r="A44" s="145" t="s">
        <v>212</v>
      </c>
      <c r="B44" s="146">
        <f aca="true" t="shared" si="2" ref="B44:G44">B42+B43</f>
        <v>455818</v>
      </c>
      <c r="C44" s="146">
        <f t="shared" si="2"/>
        <v>717129</v>
      </c>
      <c r="D44" s="146">
        <f t="shared" si="2"/>
        <v>2335950</v>
      </c>
      <c r="E44" s="146">
        <f t="shared" si="2"/>
        <v>0</v>
      </c>
      <c r="F44" s="146">
        <f t="shared" si="2"/>
        <v>5417353</v>
      </c>
      <c r="G44" s="146">
        <f t="shared" si="2"/>
        <v>8926250</v>
      </c>
    </row>
    <row r="45" s="101" customFormat="1" ht="16.5" customHeight="1" thickTop="1"/>
    <row r="46" spans="2:7" s="101" customFormat="1" ht="16.5" customHeight="1">
      <c r="B46" s="149">
        <f aca="true" t="shared" si="3" ref="B46:G46">+B26-B44</f>
        <v>0</v>
      </c>
      <c r="C46" s="149">
        <f t="shared" si="3"/>
        <v>0</v>
      </c>
      <c r="D46" s="149">
        <f t="shared" si="3"/>
        <v>0</v>
      </c>
      <c r="E46" s="149">
        <f t="shared" si="3"/>
        <v>0</v>
      </c>
      <c r="F46" s="149">
        <f t="shared" si="3"/>
        <v>0</v>
      </c>
      <c r="G46" s="149">
        <f t="shared" si="3"/>
        <v>0</v>
      </c>
    </row>
    <row r="47" s="101" customFormat="1" ht="16.5" customHeight="1"/>
    <row r="48" s="101" customFormat="1" ht="16.5" customHeight="1"/>
    <row r="49" s="101" customFormat="1" ht="16.5" customHeight="1"/>
    <row r="50" s="101" customFormat="1" ht="16.5" customHeight="1"/>
    <row r="51" s="101" customFormat="1" ht="16.5" customHeight="1"/>
    <row r="52" s="101" customFormat="1" ht="16.5" customHeight="1"/>
    <row r="53" s="101" customFormat="1" ht="16.5" customHeight="1"/>
    <row r="54" s="101" customFormat="1" ht="16.5" customHeight="1"/>
    <row r="55" s="101" customFormat="1" ht="16.5" customHeight="1"/>
  </sheetData>
  <sheetProtection/>
  <mergeCells count="4">
    <mergeCell ref="B3:D3"/>
    <mergeCell ref="E3:F3"/>
    <mergeCell ref="G3:G4"/>
    <mergeCell ref="A3:A4"/>
  </mergeCells>
  <printOptions horizontalCentered="1"/>
  <pageMargins left="0.85" right="0.5" top="0.75" bottom="0.2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2">
      <selection activeCell="A28" sqref="A28"/>
    </sheetView>
  </sheetViews>
  <sheetFormatPr defaultColWidth="9.140625" defaultRowHeight="12.75"/>
  <cols>
    <col min="1" max="1" width="26.28125" style="4" customWidth="1"/>
    <col min="2" max="2" width="9.7109375" style="4" customWidth="1"/>
    <col min="3" max="3" width="12.57421875" style="4" customWidth="1"/>
    <col min="4" max="4" width="12.00390625" style="4" customWidth="1"/>
    <col min="5" max="5" width="13.00390625" style="4" customWidth="1"/>
    <col min="6" max="6" width="12.8515625" style="4" customWidth="1"/>
    <col min="7" max="16384" width="9.140625" style="4" customWidth="1"/>
  </cols>
  <sheetData>
    <row r="1" spans="1:7" s="97" customFormat="1" ht="18" customHeight="1">
      <c r="A1" s="186" t="s">
        <v>191</v>
      </c>
      <c r="B1" s="186"/>
      <c r="C1" s="186"/>
      <c r="D1" s="186"/>
      <c r="E1" s="186"/>
      <c r="F1" s="186"/>
      <c r="G1" s="96"/>
    </row>
    <row r="2" spans="1:8" s="97" customFormat="1" ht="17.25">
      <c r="A2" s="170" t="str">
        <f>+AFS!A2:F2</f>
        <v>2bs c~e©Ryox BDwbqb cwil` (GjwRwW AvBwW bs-6586596), Dc‡Rjvt Ryox , ‡Rjvt †gŠjfxevRvi| </v>
      </c>
      <c r="B2" s="170"/>
      <c r="C2" s="170"/>
      <c r="D2" s="170"/>
      <c r="E2" s="170"/>
      <c r="F2" s="170"/>
      <c r="G2" s="13"/>
      <c r="H2" s="10"/>
    </row>
    <row r="3" spans="1:7" s="97" customFormat="1" ht="17.25" customHeight="1">
      <c r="A3" s="166" t="s">
        <v>279</v>
      </c>
      <c r="B3" s="166"/>
      <c r="C3" s="166"/>
      <c r="D3" s="166"/>
      <c r="E3" s="166"/>
      <c r="F3" s="166"/>
      <c r="G3" s="96"/>
    </row>
    <row r="4" spans="1:6" s="61" customFormat="1" ht="15" customHeight="1">
      <c r="A4" s="67" t="s">
        <v>172</v>
      </c>
      <c r="B4" s="82"/>
      <c r="C4" s="81"/>
      <c r="D4" s="81"/>
      <c r="E4" s="81"/>
      <c r="F4" s="81"/>
    </row>
    <row r="5" spans="1:6" s="69" customFormat="1" ht="16.5" customHeight="1">
      <c r="A5" s="196" t="s">
        <v>182</v>
      </c>
      <c r="B5" s="196" t="s">
        <v>185</v>
      </c>
      <c r="C5" s="196"/>
      <c r="D5" s="196"/>
      <c r="E5" s="199" t="s">
        <v>280</v>
      </c>
      <c r="F5" s="199" t="s">
        <v>281</v>
      </c>
    </row>
    <row r="6" spans="1:6" s="69" customFormat="1" ht="30.75" customHeight="1">
      <c r="A6" s="196"/>
      <c r="B6" s="65" t="s">
        <v>183</v>
      </c>
      <c r="C6" s="65" t="s">
        <v>184</v>
      </c>
      <c r="D6" s="65" t="s">
        <v>3</v>
      </c>
      <c r="E6" s="199"/>
      <c r="F6" s="199"/>
    </row>
    <row r="7" spans="1:6" s="101" customFormat="1" ht="15.75">
      <c r="A7" s="99" t="s">
        <v>186</v>
      </c>
      <c r="B7" s="100"/>
      <c r="C7" s="100"/>
      <c r="D7" s="100"/>
      <c r="E7" s="100"/>
      <c r="F7" s="112"/>
    </row>
    <row r="8" spans="1:6" s="101" customFormat="1" ht="15" customHeight="1">
      <c r="A8" s="102" t="s">
        <v>187</v>
      </c>
      <c r="B8" s="103">
        <v>219225</v>
      </c>
      <c r="C8" s="103">
        <v>0</v>
      </c>
      <c r="D8" s="103">
        <f>+B8+C8</f>
        <v>219225</v>
      </c>
      <c r="E8" s="103">
        <v>468785</v>
      </c>
      <c r="F8" s="113">
        <v>1543922</v>
      </c>
    </row>
    <row r="9" spans="1:6" s="101" customFormat="1" ht="15" customHeight="1">
      <c r="A9" s="102" t="s">
        <v>188</v>
      </c>
      <c r="B9" s="103">
        <v>0</v>
      </c>
      <c r="C9" s="103">
        <v>0</v>
      </c>
      <c r="D9" s="103">
        <f>+B9+C9</f>
        <v>0</v>
      </c>
      <c r="E9" s="103">
        <v>0</v>
      </c>
      <c r="F9" s="113">
        <v>0</v>
      </c>
    </row>
    <row r="10" spans="1:6" s="101" customFormat="1" ht="15.75">
      <c r="A10" s="106" t="s">
        <v>84</v>
      </c>
      <c r="B10" s="103">
        <v>0</v>
      </c>
      <c r="C10" s="103">
        <v>0</v>
      </c>
      <c r="D10" s="103">
        <f aca="true" t="shared" si="0" ref="D10:D23">+B10+C10</f>
        <v>0</v>
      </c>
      <c r="E10" s="103">
        <v>0</v>
      </c>
      <c r="F10" s="113">
        <v>0</v>
      </c>
    </row>
    <row r="11" spans="1:6" s="101" customFormat="1" ht="15" customHeight="1">
      <c r="A11" s="109" t="s">
        <v>6</v>
      </c>
      <c r="B11" s="103">
        <v>171407</v>
      </c>
      <c r="C11" s="103">
        <v>0</v>
      </c>
      <c r="D11" s="103">
        <f t="shared" si="0"/>
        <v>171407</v>
      </c>
      <c r="E11" s="103">
        <v>349740</v>
      </c>
      <c r="F11" s="113">
        <v>23230</v>
      </c>
    </row>
    <row r="12" spans="1:6" s="101" customFormat="1" ht="15" customHeight="1">
      <c r="A12" s="109" t="s">
        <v>39</v>
      </c>
      <c r="B12" s="103">
        <v>15000</v>
      </c>
      <c r="C12" s="103">
        <v>0</v>
      </c>
      <c r="D12" s="103">
        <f t="shared" si="0"/>
        <v>15000</v>
      </c>
      <c r="E12" s="103">
        <v>200000</v>
      </c>
      <c r="F12" s="113">
        <v>7000</v>
      </c>
    </row>
    <row r="13" spans="1:6" s="101" customFormat="1" ht="15" customHeight="1">
      <c r="A13" s="109" t="s">
        <v>38</v>
      </c>
      <c r="B13" s="103">
        <v>10000</v>
      </c>
      <c r="C13" s="103">
        <v>0</v>
      </c>
      <c r="D13" s="103">
        <f t="shared" si="0"/>
        <v>10000</v>
      </c>
      <c r="E13" s="103">
        <f>+AFS!C13</f>
        <v>0</v>
      </c>
      <c r="F13" s="113">
        <v>0</v>
      </c>
    </row>
    <row r="14" spans="1:6" s="101" customFormat="1" ht="15" customHeight="1">
      <c r="A14" s="109" t="s">
        <v>7</v>
      </c>
      <c r="B14" s="103">
        <v>0</v>
      </c>
      <c r="C14" s="103">
        <v>0</v>
      </c>
      <c r="D14" s="103">
        <f t="shared" si="0"/>
        <v>0</v>
      </c>
      <c r="E14" s="103">
        <v>0</v>
      </c>
      <c r="F14" s="113">
        <v>0</v>
      </c>
    </row>
    <row r="15" spans="1:6" s="101" customFormat="1" ht="15" customHeight="1">
      <c r="A15" s="109" t="s">
        <v>8</v>
      </c>
      <c r="B15" s="103">
        <v>25000</v>
      </c>
      <c r="C15" s="103">
        <v>0</v>
      </c>
      <c r="D15" s="103">
        <f t="shared" si="0"/>
        <v>25000</v>
      </c>
      <c r="E15" s="103">
        <v>100000</v>
      </c>
      <c r="F15" s="113">
        <v>12050</v>
      </c>
    </row>
    <row r="16" spans="1:6" s="101" customFormat="1" ht="15" customHeight="1">
      <c r="A16" s="109" t="s">
        <v>9</v>
      </c>
      <c r="B16" s="103">
        <v>0</v>
      </c>
      <c r="C16" s="103">
        <v>0</v>
      </c>
      <c r="D16" s="103">
        <f t="shared" si="0"/>
        <v>0</v>
      </c>
      <c r="E16" s="103">
        <f>+AFS!E16</f>
        <v>0</v>
      </c>
      <c r="F16" s="113">
        <v>0</v>
      </c>
    </row>
    <row r="17" spans="1:6" s="101" customFormat="1" ht="15" customHeight="1">
      <c r="A17" s="109" t="s">
        <v>58</v>
      </c>
      <c r="B17" s="103">
        <v>35000</v>
      </c>
      <c r="C17" s="103">
        <v>0</v>
      </c>
      <c r="D17" s="103">
        <f t="shared" si="0"/>
        <v>35000</v>
      </c>
      <c r="E17" s="103">
        <v>50000</v>
      </c>
      <c r="F17" s="113">
        <v>0</v>
      </c>
    </row>
    <row r="18" spans="1:6" s="101" customFormat="1" ht="15" customHeight="1">
      <c r="A18" s="109" t="s">
        <v>115</v>
      </c>
      <c r="B18" s="103">
        <v>0</v>
      </c>
      <c r="C18" s="103">
        <v>300000</v>
      </c>
      <c r="D18" s="103">
        <f t="shared" si="0"/>
        <v>300000</v>
      </c>
      <c r="E18" s="103">
        <v>200000</v>
      </c>
      <c r="F18" s="113">
        <v>750000</v>
      </c>
    </row>
    <row r="19" spans="1:6" s="101" customFormat="1" ht="15" customHeight="1">
      <c r="A19" s="109" t="s">
        <v>85</v>
      </c>
      <c r="B19" s="103">
        <v>0</v>
      </c>
      <c r="C19" s="103">
        <v>916500</v>
      </c>
      <c r="D19" s="103">
        <f t="shared" si="0"/>
        <v>916500</v>
      </c>
      <c r="E19" s="103">
        <v>684202</v>
      </c>
      <c r="F19" s="113">
        <v>584610</v>
      </c>
    </row>
    <row r="20" spans="1:6" s="101" customFormat="1" ht="15" customHeight="1">
      <c r="A20" s="109" t="s">
        <v>10</v>
      </c>
      <c r="B20" s="103">
        <v>0</v>
      </c>
      <c r="C20" s="103">
        <v>1400000</v>
      </c>
      <c r="D20" s="103">
        <f t="shared" si="0"/>
        <v>1400000</v>
      </c>
      <c r="E20" s="103">
        <v>7000000</v>
      </c>
      <c r="F20" s="113">
        <v>8154793</v>
      </c>
    </row>
    <row r="21" spans="1:6" s="101" customFormat="1" ht="15" customHeight="1">
      <c r="A21" s="109" t="s">
        <v>114</v>
      </c>
      <c r="B21" s="103">
        <v>0</v>
      </c>
      <c r="C21" s="103">
        <v>0</v>
      </c>
      <c r="D21" s="103">
        <f t="shared" si="0"/>
        <v>0</v>
      </c>
      <c r="E21" s="103">
        <v>0</v>
      </c>
      <c r="F21" s="113">
        <v>0</v>
      </c>
    </row>
    <row r="22" spans="1:6" s="101" customFormat="1" ht="15" customHeight="1">
      <c r="A22" s="114" t="s">
        <v>11</v>
      </c>
      <c r="B22" s="103">
        <v>0</v>
      </c>
      <c r="C22" s="103">
        <v>8334000</v>
      </c>
      <c r="D22" s="103">
        <f t="shared" si="0"/>
        <v>8334000</v>
      </c>
      <c r="E22" s="103">
        <v>0</v>
      </c>
      <c r="F22" s="113">
        <v>1400071</v>
      </c>
    </row>
    <row r="23" spans="1:6" s="101" customFormat="1" ht="15" customHeight="1">
      <c r="A23" s="109" t="s">
        <v>12</v>
      </c>
      <c r="B23" s="103">
        <v>126000</v>
      </c>
      <c r="C23" s="103">
        <v>0</v>
      </c>
      <c r="D23" s="103">
        <f t="shared" si="0"/>
        <v>126000</v>
      </c>
      <c r="E23" s="103">
        <v>430000</v>
      </c>
      <c r="F23" s="113">
        <v>42650</v>
      </c>
    </row>
    <row r="24" spans="1:6" s="101" customFormat="1" ht="15.75">
      <c r="A24" s="104" t="s">
        <v>36</v>
      </c>
      <c r="B24" s="105">
        <f>SUM(B8:B23)</f>
        <v>601632</v>
      </c>
      <c r="C24" s="105">
        <f>SUM(C8:C23)</f>
        <v>10950500</v>
      </c>
      <c r="D24" s="105">
        <f>SUM(D8:D23)</f>
        <v>11552132</v>
      </c>
      <c r="E24" s="105">
        <f>SUM(E8:E23)</f>
        <v>9482727</v>
      </c>
      <c r="F24" s="115">
        <f>SUM(F8:F23)</f>
        <v>12518326</v>
      </c>
    </row>
    <row r="25" spans="1:6" s="101" customFormat="1" ht="15.75">
      <c r="A25" s="106" t="s">
        <v>80</v>
      </c>
      <c r="B25" s="66"/>
      <c r="C25" s="66"/>
      <c r="D25" s="66"/>
      <c r="E25" s="66"/>
      <c r="F25" s="116"/>
    </row>
    <row r="26" spans="1:6" s="101" customFormat="1" ht="15.75">
      <c r="A26" s="107" t="s">
        <v>189</v>
      </c>
      <c r="B26" s="103"/>
      <c r="C26" s="103"/>
      <c r="D26" s="103"/>
      <c r="E26" s="103"/>
      <c r="F26" s="113"/>
    </row>
    <row r="27" spans="1:6" s="101" customFormat="1" ht="15" customHeight="1">
      <c r="A27" s="102" t="s">
        <v>143</v>
      </c>
      <c r="B27" s="103">
        <v>174300</v>
      </c>
      <c r="C27" s="103">
        <v>155700</v>
      </c>
      <c r="D27" s="103">
        <f aca="true" t="shared" si="1" ref="D27:D50">+B27+C27</f>
        <v>330000</v>
      </c>
      <c r="E27" s="103">
        <v>330000</v>
      </c>
      <c r="F27" s="113">
        <v>0</v>
      </c>
    </row>
    <row r="28" spans="1:6" s="101" customFormat="1" ht="15" customHeight="1">
      <c r="A28" s="98" t="s">
        <v>349</v>
      </c>
      <c r="B28" s="103">
        <v>0</v>
      </c>
      <c r="C28" s="103">
        <v>760800</v>
      </c>
      <c r="D28" s="103">
        <f t="shared" si="1"/>
        <v>760800</v>
      </c>
      <c r="E28" s="103">
        <v>528502</v>
      </c>
      <c r="F28" s="113">
        <v>584610</v>
      </c>
    </row>
    <row r="29" spans="1:6" s="101" customFormat="1" ht="15" customHeight="1">
      <c r="A29" s="102" t="s">
        <v>144</v>
      </c>
      <c r="B29" s="103">
        <v>34300</v>
      </c>
      <c r="C29" s="103">
        <v>0</v>
      </c>
      <c r="D29" s="103">
        <f t="shared" si="1"/>
        <v>34300</v>
      </c>
      <c r="E29" s="103">
        <v>65000</v>
      </c>
      <c r="F29" s="113">
        <v>0</v>
      </c>
    </row>
    <row r="30" spans="1:6" s="101" customFormat="1" ht="15" customHeight="1">
      <c r="A30" s="102" t="s">
        <v>190</v>
      </c>
      <c r="B30" s="103">
        <v>30000</v>
      </c>
      <c r="C30" s="103">
        <v>0</v>
      </c>
      <c r="D30" s="103">
        <f t="shared" si="1"/>
        <v>30000</v>
      </c>
      <c r="E30" s="103">
        <v>50000</v>
      </c>
      <c r="F30" s="113">
        <v>0</v>
      </c>
    </row>
    <row r="31" spans="1:6" s="101" customFormat="1" ht="15" customHeight="1">
      <c r="A31" s="102" t="s">
        <v>146</v>
      </c>
      <c r="B31" s="103">
        <v>5000</v>
      </c>
      <c r="C31" s="103">
        <v>0</v>
      </c>
      <c r="D31" s="103">
        <f t="shared" si="1"/>
        <v>5000</v>
      </c>
      <c r="E31" s="103">
        <v>5000</v>
      </c>
      <c r="F31" s="113">
        <v>0</v>
      </c>
    </row>
    <row r="32" spans="1:6" s="101" customFormat="1" ht="15" customHeight="1">
      <c r="A32" s="102" t="s">
        <v>147</v>
      </c>
      <c r="B32" s="103">
        <v>12000</v>
      </c>
      <c r="C32" s="103">
        <v>0</v>
      </c>
      <c r="D32" s="103">
        <f t="shared" si="1"/>
        <v>12000</v>
      </c>
      <c r="E32" s="103">
        <v>15000</v>
      </c>
      <c r="F32" s="113">
        <v>0</v>
      </c>
    </row>
    <row r="33" spans="1:6" s="101" customFormat="1" ht="15" customHeight="1">
      <c r="A33" s="102" t="s">
        <v>148</v>
      </c>
      <c r="B33" s="103">
        <v>0</v>
      </c>
      <c r="C33" s="103">
        <v>0</v>
      </c>
      <c r="D33" s="103">
        <f t="shared" si="1"/>
        <v>0</v>
      </c>
      <c r="E33" s="103">
        <v>0</v>
      </c>
      <c r="F33" s="113">
        <v>0</v>
      </c>
    </row>
    <row r="34" spans="1:6" s="101" customFormat="1" ht="15" customHeight="1">
      <c r="A34" s="102" t="s">
        <v>149</v>
      </c>
      <c r="B34" s="103">
        <v>201400</v>
      </c>
      <c r="C34" s="103">
        <v>0</v>
      </c>
      <c r="D34" s="103">
        <f t="shared" si="1"/>
        <v>201400</v>
      </c>
      <c r="E34" s="103">
        <v>0</v>
      </c>
      <c r="F34" s="113">
        <v>0</v>
      </c>
    </row>
    <row r="35" spans="1:6" s="101" customFormat="1" ht="15.75">
      <c r="A35" s="106" t="s">
        <v>118</v>
      </c>
      <c r="B35" s="103">
        <v>0</v>
      </c>
      <c r="C35" s="103">
        <v>0</v>
      </c>
      <c r="D35" s="103">
        <f t="shared" si="1"/>
        <v>0</v>
      </c>
      <c r="E35" s="103">
        <v>0</v>
      </c>
      <c r="F35" s="113">
        <v>0</v>
      </c>
    </row>
    <row r="36" spans="1:6" s="101" customFormat="1" ht="15" customHeight="1">
      <c r="A36" s="109" t="s">
        <v>119</v>
      </c>
      <c r="B36" s="103">
        <v>0</v>
      </c>
      <c r="C36" s="103">
        <v>4832000</v>
      </c>
      <c r="D36" s="103">
        <f t="shared" si="1"/>
        <v>4832000</v>
      </c>
      <c r="E36" s="103">
        <v>6900000</v>
      </c>
      <c r="F36" s="113">
        <v>6893140</v>
      </c>
    </row>
    <row r="37" spans="1:6" s="101" customFormat="1" ht="15" customHeight="1">
      <c r="A37" s="109" t="s">
        <v>180</v>
      </c>
      <c r="B37" s="103">
        <v>0</v>
      </c>
      <c r="C37" s="103">
        <v>250000</v>
      </c>
      <c r="D37" s="103">
        <f t="shared" si="1"/>
        <v>250000</v>
      </c>
      <c r="E37" s="103">
        <v>675000</v>
      </c>
      <c r="F37" s="113">
        <v>616141</v>
      </c>
    </row>
    <row r="38" spans="1:6" s="101" customFormat="1" ht="15" customHeight="1">
      <c r="A38" s="109" t="s">
        <v>120</v>
      </c>
      <c r="B38" s="103">
        <v>0</v>
      </c>
      <c r="C38" s="103">
        <v>0</v>
      </c>
      <c r="D38" s="103">
        <f t="shared" si="1"/>
        <v>0</v>
      </c>
      <c r="E38" s="103">
        <v>0</v>
      </c>
      <c r="F38" s="113">
        <v>0</v>
      </c>
    </row>
    <row r="39" spans="1:6" s="101" customFormat="1" ht="15" customHeight="1">
      <c r="A39" s="109" t="s">
        <v>15</v>
      </c>
      <c r="B39" s="103">
        <v>0</v>
      </c>
      <c r="C39" s="103">
        <v>588000</v>
      </c>
      <c r="D39" s="103">
        <f t="shared" si="1"/>
        <v>588000</v>
      </c>
      <c r="E39" s="103">
        <v>375000</v>
      </c>
      <c r="F39" s="113">
        <v>390905</v>
      </c>
    </row>
    <row r="40" spans="1:6" s="101" customFormat="1" ht="15" customHeight="1">
      <c r="A40" s="109" t="s">
        <v>121</v>
      </c>
      <c r="B40" s="103">
        <v>0</v>
      </c>
      <c r="C40" s="103">
        <v>50000</v>
      </c>
      <c r="D40" s="103">
        <f t="shared" si="1"/>
        <v>50000</v>
      </c>
      <c r="E40" s="103">
        <v>5000</v>
      </c>
      <c r="F40" s="113">
        <v>0</v>
      </c>
    </row>
    <row r="41" spans="1:6" s="101" customFormat="1" ht="15" customHeight="1">
      <c r="A41" s="109" t="s">
        <v>122</v>
      </c>
      <c r="B41" s="103">
        <v>0</v>
      </c>
      <c r="C41" s="103">
        <v>100000</v>
      </c>
      <c r="D41" s="103">
        <f t="shared" si="1"/>
        <v>100000</v>
      </c>
      <c r="E41" s="103">
        <v>105000</v>
      </c>
      <c r="F41" s="113">
        <v>423848</v>
      </c>
    </row>
    <row r="42" spans="1:6" s="101" customFormat="1" ht="15" customHeight="1">
      <c r="A42" s="109" t="s">
        <v>123</v>
      </c>
      <c r="B42" s="103">
        <v>0</v>
      </c>
      <c r="C42" s="103">
        <v>0</v>
      </c>
      <c r="D42" s="103">
        <f t="shared" si="1"/>
        <v>0</v>
      </c>
      <c r="E42" s="103">
        <v>0</v>
      </c>
      <c r="F42" s="113">
        <v>1951536</v>
      </c>
    </row>
    <row r="43" spans="1:6" s="101" customFormat="1" ht="15" customHeight="1">
      <c r="A43" s="109" t="s">
        <v>124</v>
      </c>
      <c r="B43" s="103">
        <v>0</v>
      </c>
      <c r="C43" s="103">
        <v>200000</v>
      </c>
      <c r="D43" s="103">
        <f t="shared" si="1"/>
        <v>200000</v>
      </c>
      <c r="E43" s="103">
        <v>100000</v>
      </c>
      <c r="F43" s="113">
        <v>1951536</v>
      </c>
    </row>
    <row r="44" spans="1:6" s="101" customFormat="1" ht="15" customHeight="1">
      <c r="A44" s="109" t="s">
        <v>17</v>
      </c>
      <c r="B44" s="103">
        <v>0</v>
      </c>
      <c r="C44" s="103">
        <v>4014000</v>
      </c>
      <c r="D44" s="103">
        <f t="shared" si="1"/>
        <v>4014000</v>
      </c>
      <c r="E44" s="103">
        <v>75000</v>
      </c>
      <c r="F44" s="113">
        <v>1400071</v>
      </c>
    </row>
    <row r="45" spans="1:6" s="101" customFormat="1" ht="15.75">
      <c r="A45" s="108" t="s">
        <v>81</v>
      </c>
      <c r="B45" s="103">
        <v>0</v>
      </c>
      <c r="C45" s="103">
        <v>0</v>
      </c>
      <c r="D45" s="103">
        <f t="shared" si="1"/>
        <v>0</v>
      </c>
      <c r="E45" s="103">
        <v>0</v>
      </c>
      <c r="F45" s="113">
        <v>0</v>
      </c>
    </row>
    <row r="46" spans="1:6" s="101" customFormat="1" ht="15" customHeight="1">
      <c r="A46" s="109" t="s">
        <v>16</v>
      </c>
      <c r="B46" s="103">
        <v>10000</v>
      </c>
      <c r="C46" s="103">
        <v>0</v>
      </c>
      <c r="D46" s="103">
        <f t="shared" si="1"/>
        <v>10000</v>
      </c>
      <c r="E46" s="103">
        <v>10000</v>
      </c>
      <c r="F46" s="113">
        <v>0</v>
      </c>
    </row>
    <row r="47" spans="1:6" s="101" customFormat="1" ht="15" customHeight="1">
      <c r="A47" s="109" t="s">
        <v>17</v>
      </c>
      <c r="B47" s="103">
        <v>100000</v>
      </c>
      <c r="C47" s="103">
        <v>0</v>
      </c>
      <c r="D47" s="103">
        <f t="shared" si="1"/>
        <v>100000</v>
      </c>
      <c r="E47" s="103">
        <v>25000</v>
      </c>
      <c r="F47" s="113">
        <v>0</v>
      </c>
    </row>
    <row r="48" spans="1:6" s="101" customFormat="1" ht="15.75">
      <c r="A48" s="108" t="s">
        <v>82</v>
      </c>
      <c r="B48" s="103">
        <v>0</v>
      </c>
      <c r="C48" s="103">
        <v>0</v>
      </c>
      <c r="D48" s="103">
        <f t="shared" si="1"/>
        <v>0</v>
      </c>
      <c r="E48" s="103">
        <v>0</v>
      </c>
      <c r="F48" s="113">
        <v>0</v>
      </c>
    </row>
    <row r="49" spans="1:6" s="101" customFormat="1" ht="15" customHeight="1">
      <c r="A49" s="109" t="s">
        <v>4</v>
      </c>
      <c r="B49" s="103">
        <v>0</v>
      </c>
      <c r="C49" s="103">
        <v>0</v>
      </c>
      <c r="D49" s="103">
        <f t="shared" si="1"/>
        <v>0</v>
      </c>
      <c r="E49" s="103">
        <v>0</v>
      </c>
      <c r="F49" s="113">
        <v>0</v>
      </c>
    </row>
    <row r="50" spans="1:6" s="101" customFormat="1" ht="15" customHeight="1">
      <c r="A50" s="109" t="s">
        <v>5</v>
      </c>
      <c r="B50" s="103">
        <v>34632</v>
      </c>
      <c r="C50" s="103">
        <v>0</v>
      </c>
      <c r="D50" s="103">
        <f t="shared" si="1"/>
        <v>34632</v>
      </c>
      <c r="E50" s="103">
        <v>219225</v>
      </c>
      <c r="F50" s="113">
        <v>233075</v>
      </c>
    </row>
    <row r="51" spans="1:6" s="101" customFormat="1" ht="15.75">
      <c r="A51" s="110" t="s">
        <v>36</v>
      </c>
      <c r="B51" s="111">
        <f>SUM(B27:B50)</f>
        <v>601632</v>
      </c>
      <c r="C51" s="111">
        <f>SUM(C27:C50)</f>
        <v>10950500</v>
      </c>
      <c r="D51" s="111">
        <f>SUM(D27:D50)</f>
        <v>11552132</v>
      </c>
      <c r="E51" s="111">
        <f>SUM(E27:E50)</f>
        <v>9482727</v>
      </c>
      <c r="F51" s="111">
        <f>SUM(F27:F50)</f>
        <v>14444862</v>
      </c>
    </row>
  </sheetData>
  <sheetProtection/>
  <mergeCells count="7">
    <mergeCell ref="A1:F1"/>
    <mergeCell ref="A2:F2"/>
    <mergeCell ref="A3:F3"/>
    <mergeCell ref="A5:A6"/>
    <mergeCell ref="B5:D5"/>
    <mergeCell ref="E5:E6"/>
    <mergeCell ref="F5:F6"/>
  </mergeCells>
  <printOptions horizontalCentered="1"/>
  <pageMargins left="0.85" right="0.5" top="0.65" bottom="0.2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5.7109375" style="119" customWidth="1"/>
    <col min="2" max="2" width="67.28125" style="119" customWidth="1"/>
    <col min="3" max="3" width="11.28125" style="135" customWidth="1"/>
    <col min="4" max="4" width="10.7109375" style="119" customWidth="1"/>
    <col min="5" max="5" width="8.421875" style="136" customWidth="1"/>
    <col min="6" max="6" width="10.00390625" style="119" customWidth="1"/>
    <col min="7" max="7" width="5.8515625" style="119" customWidth="1"/>
    <col min="8" max="8" width="11.00390625" style="119" customWidth="1"/>
    <col min="9" max="9" width="11.28125" style="119" customWidth="1"/>
    <col min="10" max="10" width="9.7109375" style="119" customWidth="1"/>
    <col min="11" max="16384" width="9.140625" style="119" customWidth="1"/>
  </cols>
  <sheetData>
    <row r="1" spans="1:10" ht="20.25">
      <c r="A1" s="200" t="s">
        <v>37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97" customFormat="1" ht="17.25">
      <c r="A2" s="170" t="str">
        <f>+AFS!A2:F2</f>
        <v>2bs c~e©Ryox BDwbqb cwil` (GjwRwW AvBwW bs-6586596), Dc‡Rjvt Ryox , ‡Rjvt †gŠjfxevRvi| 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0.25">
      <c r="A3" s="201" t="s">
        <v>282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8" ht="12.75">
      <c r="A4" s="97"/>
      <c r="B4" s="97"/>
      <c r="C4" s="120"/>
      <c r="D4" s="97"/>
      <c r="E4" s="121"/>
      <c r="F4" s="97"/>
      <c r="G4" s="97"/>
      <c r="H4" s="97"/>
    </row>
    <row r="5" spans="1:11" s="123" customFormat="1" ht="45" customHeight="1">
      <c r="A5" s="205" t="s">
        <v>69</v>
      </c>
      <c r="B5" s="205" t="s">
        <v>168</v>
      </c>
      <c r="C5" s="205" t="s">
        <v>169</v>
      </c>
      <c r="D5" s="205" t="s">
        <v>57</v>
      </c>
      <c r="E5" s="206" t="s">
        <v>203</v>
      </c>
      <c r="F5" s="205" t="s">
        <v>70</v>
      </c>
      <c r="G5" s="205" t="s">
        <v>71</v>
      </c>
      <c r="H5" s="205" t="s">
        <v>72</v>
      </c>
      <c r="I5" s="205" t="s">
        <v>88</v>
      </c>
      <c r="J5" s="122" t="s">
        <v>73</v>
      </c>
      <c r="K5" s="127"/>
    </row>
    <row r="6" spans="1:11" s="123" customFormat="1" ht="17.25" customHeight="1">
      <c r="A6" s="65">
        <v>1</v>
      </c>
      <c r="B6" s="207" t="s">
        <v>319</v>
      </c>
      <c r="C6" s="208">
        <v>27881</v>
      </c>
      <c r="D6" s="207">
        <v>5600000</v>
      </c>
      <c r="E6" s="209" t="s">
        <v>306</v>
      </c>
      <c r="F6" s="122"/>
      <c r="G6" s="122"/>
      <c r="H6" s="122"/>
      <c r="I6" s="122"/>
      <c r="J6" s="122" t="s">
        <v>66</v>
      </c>
      <c r="K6" s="127"/>
    </row>
    <row r="7" spans="1:11" s="123" customFormat="1" ht="17.25" customHeight="1">
      <c r="A7" s="65">
        <v>2</v>
      </c>
      <c r="B7" s="207" t="s">
        <v>284</v>
      </c>
      <c r="C7" s="208">
        <v>38869</v>
      </c>
      <c r="D7" s="207">
        <v>3300000</v>
      </c>
      <c r="E7" s="209" t="s">
        <v>31</v>
      </c>
      <c r="F7" s="122"/>
      <c r="G7" s="122"/>
      <c r="H7" s="122"/>
      <c r="I7" s="122"/>
      <c r="J7" s="122" t="s">
        <v>181</v>
      </c>
      <c r="K7" s="127"/>
    </row>
    <row r="8" spans="1:11" s="123" customFormat="1" ht="17.25" customHeight="1">
      <c r="A8" s="65">
        <v>3</v>
      </c>
      <c r="B8" s="207" t="s">
        <v>285</v>
      </c>
      <c r="C8" s="208">
        <v>28494</v>
      </c>
      <c r="D8" s="207">
        <v>1000000</v>
      </c>
      <c r="E8" s="209" t="s">
        <v>306</v>
      </c>
      <c r="F8" s="122"/>
      <c r="G8" s="122"/>
      <c r="H8" s="122"/>
      <c r="I8" s="122"/>
      <c r="J8" s="122" t="s">
        <v>181</v>
      </c>
      <c r="K8" s="127"/>
    </row>
    <row r="9" spans="1:11" s="123" customFormat="1" ht="17.25" customHeight="1">
      <c r="A9" s="65">
        <v>4</v>
      </c>
      <c r="B9" s="207" t="s">
        <v>286</v>
      </c>
      <c r="C9" s="207" t="s">
        <v>309</v>
      </c>
      <c r="D9" s="207">
        <v>40000</v>
      </c>
      <c r="E9" s="209" t="s">
        <v>31</v>
      </c>
      <c r="F9" s="122"/>
      <c r="G9" s="122"/>
      <c r="H9" s="122"/>
      <c r="I9" s="122"/>
      <c r="J9" s="122" t="s">
        <v>181</v>
      </c>
      <c r="K9" s="127"/>
    </row>
    <row r="10" spans="1:11" s="123" customFormat="1" ht="17.25" customHeight="1">
      <c r="A10" s="65">
        <v>5</v>
      </c>
      <c r="B10" s="207" t="s">
        <v>287</v>
      </c>
      <c r="C10" s="207" t="s">
        <v>309</v>
      </c>
      <c r="D10" s="207">
        <v>109500</v>
      </c>
      <c r="E10" s="209" t="s">
        <v>183</v>
      </c>
      <c r="F10" s="122"/>
      <c r="G10" s="122"/>
      <c r="H10" s="122"/>
      <c r="I10" s="122"/>
      <c r="J10" s="122" t="s">
        <v>181</v>
      </c>
      <c r="K10" s="127"/>
    </row>
    <row r="11" spans="1:11" s="123" customFormat="1" ht="17.25" customHeight="1">
      <c r="A11" s="65">
        <v>6</v>
      </c>
      <c r="B11" s="207" t="s">
        <v>288</v>
      </c>
      <c r="C11" s="207" t="s">
        <v>310</v>
      </c>
      <c r="D11" s="207">
        <v>10000</v>
      </c>
      <c r="E11" s="209" t="s">
        <v>31</v>
      </c>
      <c r="F11" s="122"/>
      <c r="G11" s="122"/>
      <c r="H11" s="122"/>
      <c r="I11" s="122"/>
      <c r="J11" s="122" t="s">
        <v>181</v>
      </c>
      <c r="K11" s="127"/>
    </row>
    <row r="12" spans="1:11" s="123" customFormat="1" ht="17.25" customHeight="1">
      <c r="A12" s="65">
        <v>7</v>
      </c>
      <c r="B12" s="207" t="s">
        <v>289</v>
      </c>
      <c r="C12" s="207" t="s">
        <v>311</v>
      </c>
      <c r="D12" s="207">
        <v>12000</v>
      </c>
      <c r="E12" s="209" t="s">
        <v>183</v>
      </c>
      <c r="F12" s="122"/>
      <c r="G12" s="122"/>
      <c r="H12" s="122"/>
      <c r="I12" s="122"/>
      <c r="J12" s="122" t="s">
        <v>181</v>
      </c>
      <c r="K12" s="127"/>
    </row>
    <row r="13" spans="1:11" s="123" customFormat="1" ht="17.25" customHeight="1">
      <c r="A13" s="65">
        <v>8</v>
      </c>
      <c r="B13" s="207" t="s">
        <v>290</v>
      </c>
      <c r="C13" s="207" t="s">
        <v>312</v>
      </c>
      <c r="D13" s="207">
        <v>1000</v>
      </c>
      <c r="E13" s="209" t="s">
        <v>307</v>
      </c>
      <c r="F13" s="122"/>
      <c r="G13" s="122"/>
      <c r="H13" s="122"/>
      <c r="I13" s="122"/>
      <c r="J13" s="122"/>
      <c r="K13" s="127"/>
    </row>
    <row r="14" spans="1:11" s="123" customFormat="1" ht="17.25" customHeight="1">
      <c r="A14" s="65">
        <v>9</v>
      </c>
      <c r="B14" s="207" t="s">
        <v>291</v>
      </c>
      <c r="C14" s="207" t="s">
        <v>313</v>
      </c>
      <c r="D14" s="207">
        <v>40000</v>
      </c>
      <c r="E14" s="209" t="s">
        <v>307</v>
      </c>
      <c r="F14" s="122"/>
      <c r="G14" s="122"/>
      <c r="H14" s="122"/>
      <c r="I14" s="122"/>
      <c r="J14" s="122" t="s">
        <v>181</v>
      </c>
      <c r="K14" s="127"/>
    </row>
    <row r="15" spans="1:11" s="123" customFormat="1" ht="17.25" customHeight="1">
      <c r="A15" s="65">
        <v>10</v>
      </c>
      <c r="B15" s="207" t="s">
        <v>292</v>
      </c>
      <c r="C15" s="207" t="s">
        <v>310</v>
      </c>
      <c r="D15" s="207">
        <v>70000</v>
      </c>
      <c r="E15" s="209" t="s">
        <v>31</v>
      </c>
      <c r="F15" s="122"/>
      <c r="G15" s="122"/>
      <c r="H15" s="122"/>
      <c r="I15" s="122"/>
      <c r="J15" s="122"/>
      <c r="K15" s="127"/>
    </row>
    <row r="16" spans="1:11" s="123" customFormat="1" ht="17.25" customHeight="1">
      <c r="A16" s="65">
        <v>11</v>
      </c>
      <c r="B16" s="207" t="s">
        <v>293</v>
      </c>
      <c r="C16" s="207" t="s">
        <v>314</v>
      </c>
      <c r="D16" s="207">
        <v>1500</v>
      </c>
      <c r="E16" s="209" t="s">
        <v>308</v>
      </c>
      <c r="F16" s="122"/>
      <c r="G16" s="122"/>
      <c r="H16" s="122"/>
      <c r="I16" s="122"/>
      <c r="J16" s="122"/>
      <c r="K16" s="127"/>
    </row>
    <row r="17" spans="1:11" s="123" customFormat="1" ht="17.25" customHeight="1">
      <c r="A17" s="65">
        <v>12</v>
      </c>
      <c r="B17" s="207" t="s">
        <v>294</v>
      </c>
      <c r="C17" s="207" t="s">
        <v>315</v>
      </c>
      <c r="D17" s="207">
        <v>55000</v>
      </c>
      <c r="E17" s="209" t="s">
        <v>183</v>
      </c>
      <c r="F17" s="122"/>
      <c r="G17" s="122"/>
      <c r="H17" s="122"/>
      <c r="I17" s="122"/>
      <c r="J17" s="122"/>
      <c r="K17" s="127"/>
    </row>
    <row r="18" spans="1:11" s="123" customFormat="1" ht="17.25" customHeight="1">
      <c r="A18" s="65">
        <v>13</v>
      </c>
      <c r="B18" s="207" t="s">
        <v>295</v>
      </c>
      <c r="C18" s="207" t="s">
        <v>311</v>
      </c>
      <c r="D18" s="207">
        <v>45000</v>
      </c>
      <c r="E18" s="209" t="s">
        <v>308</v>
      </c>
      <c r="F18" s="122"/>
      <c r="G18" s="122"/>
      <c r="H18" s="122"/>
      <c r="I18" s="122"/>
      <c r="J18" s="122"/>
      <c r="K18" s="127"/>
    </row>
    <row r="19" spans="1:11" s="123" customFormat="1" ht="17.25" customHeight="1">
      <c r="A19" s="65">
        <v>14</v>
      </c>
      <c r="B19" s="207" t="s">
        <v>296</v>
      </c>
      <c r="C19" s="207" t="s">
        <v>315</v>
      </c>
      <c r="D19" s="207">
        <v>30000</v>
      </c>
      <c r="E19" s="209" t="s">
        <v>308</v>
      </c>
      <c r="F19" s="122"/>
      <c r="G19" s="122"/>
      <c r="H19" s="122"/>
      <c r="I19" s="122"/>
      <c r="J19" s="122"/>
      <c r="K19" s="127"/>
    </row>
    <row r="20" spans="1:11" s="123" customFormat="1" ht="17.25" customHeight="1">
      <c r="A20" s="65">
        <v>15</v>
      </c>
      <c r="B20" s="207" t="s">
        <v>297</v>
      </c>
      <c r="C20" s="207" t="s">
        <v>310</v>
      </c>
      <c r="D20" s="207">
        <v>25000</v>
      </c>
      <c r="E20" s="209" t="s">
        <v>308</v>
      </c>
      <c r="F20" s="122"/>
      <c r="G20" s="122"/>
      <c r="H20" s="122"/>
      <c r="I20" s="122"/>
      <c r="J20" s="122"/>
      <c r="K20" s="127"/>
    </row>
    <row r="21" spans="1:11" s="123" customFormat="1" ht="17.25" customHeight="1">
      <c r="A21" s="65">
        <v>16</v>
      </c>
      <c r="B21" s="207" t="s">
        <v>298</v>
      </c>
      <c r="C21" s="207" t="s">
        <v>316</v>
      </c>
      <c r="D21" s="207">
        <v>200000</v>
      </c>
      <c r="E21" s="209" t="s">
        <v>31</v>
      </c>
      <c r="F21" s="122"/>
      <c r="G21" s="122"/>
      <c r="H21" s="122"/>
      <c r="I21" s="122"/>
      <c r="J21" s="122"/>
      <c r="K21" s="127"/>
    </row>
    <row r="22" spans="1:11" s="123" customFormat="1" ht="17.25" customHeight="1">
      <c r="A22" s="65">
        <v>17</v>
      </c>
      <c r="B22" s="207" t="s">
        <v>299</v>
      </c>
      <c r="C22" s="207" t="s">
        <v>314</v>
      </c>
      <c r="D22" s="207">
        <v>45000</v>
      </c>
      <c r="E22" s="209" t="s">
        <v>308</v>
      </c>
      <c r="F22" s="122"/>
      <c r="G22" s="122"/>
      <c r="H22" s="122"/>
      <c r="I22" s="122"/>
      <c r="J22" s="122"/>
      <c r="K22" s="127"/>
    </row>
    <row r="23" spans="1:11" s="123" customFormat="1" ht="17.25" customHeight="1">
      <c r="A23" s="65">
        <v>18</v>
      </c>
      <c r="B23" s="207" t="s">
        <v>300</v>
      </c>
      <c r="C23" s="207" t="s">
        <v>314</v>
      </c>
      <c r="D23" s="207">
        <v>10000</v>
      </c>
      <c r="E23" s="209" t="s">
        <v>308</v>
      </c>
      <c r="F23" s="122"/>
      <c r="G23" s="122"/>
      <c r="H23" s="122"/>
      <c r="I23" s="122"/>
      <c r="J23" s="122"/>
      <c r="K23" s="127"/>
    </row>
    <row r="24" spans="1:11" s="123" customFormat="1" ht="17.25" customHeight="1">
      <c r="A24" s="65">
        <v>19</v>
      </c>
      <c r="B24" s="207" t="s">
        <v>301</v>
      </c>
      <c r="C24" s="207" t="s">
        <v>314</v>
      </c>
      <c r="D24" s="207">
        <v>2500</v>
      </c>
      <c r="E24" s="209" t="s">
        <v>308</v>
      </c>
      <c r="F24" s="122"/>
      <c r="G24" s="122"/>
      <c r="H24" s="122"/>
      <c r="I24" s="122"/>
      <c r="J24" s="122"/>
      <c r="K24" s="127"/>
    </row>
    <row r="25" spans="1:11" s="123" customFormat="1" ht="17.25" customHeight="1">
      <c r="A25" s="65">
        <v>20</v>
      </c>
      <c r="B25" s="207" t="s">
        <v>302</v>
      </c>
      <c r="C25" s="207" t="s">
        <v>317</v>
      </c>
      <c r="D25" s="207">
        <v>32000</v>
      </c>
      <c r="E25" s="209" t="s">
        <v>308</v>
      </c>
      <c r="F25" s="122"/>
      <c r="G25" s="122"/>
      <c r="H25" s="122"/>
      <c r="I25" s="122"/>
      <c r="J25" s="122"/>
      <c r="K25" s="127"/>
    </row>
    <row r="26" spans="1:11" s="123" customFormat="1" ht="17.25" customHeight="1">
      <c r="A26" s="65">
        <v>21</v>
      </c>
      <c r="B26" s="207" t="s">
        <v>303</v>
      </c>
      <c r="C26" s="207" t="s">
        <v>318</v>
      </c>
      <c r="D26" s="207">
        <v>100000</v>
      </c>
      <c r="E26" s="209" t="s">
        <v>308</v>
      </c>
      <c r="F26" s="122"/>
      <c r="G26" s="122"/>
      <c r="H26" s="122"/>
      <c r="I26" s="122"/>
      <c r="J26" s="122"/>
      <c r="K26" s="127"/>
    </row>
    <row r="27" spans="1:11" s="123" customFormat="1" ht="17.25" customHeight="1">
      <c r="A27" s="65">
        <v>22</v>
      </c>
      <c r="B27" s="207" t="s">
        <v>304</v>
      </c>
      <c r="C27" s="207" t="s">
        <v>313</v>
      </c>
      <c r="D27" s="207">
        <v>52000</v>
      </c>
      <c r="E27" s="209" t="s">
        <v>308</v>
      </c>
      <c r="F27" s="122"/>
      <c r="G27" s="122"/>
      <c r="H27" s="122"/>
      <c r="I27" s="122"/>
      <c r="J27" s="122"/>
      <c r="K27" s="127"/>
    </row>
    <row r="28" spans="1:11" s="123" customFormat="1" ht="17.25" customHeight="1">
      <c r="A28" s="65">
        <v>23</v>
      </c>
      <c r="B28" s="207" t="s">
        <v>305</v>
      </c>
      <c r="C28" s="207" t="s">
        <v>314</v>
      </c>
      <c r="D28" s="207">
        <v>25000</v>
      </c>
      <c r="E28" s="209" t="s">
        <v>308</v>
      </c>
      <c r="F28" s="122"/>
      <c r="G28" s="122"/>
      <c r="H28" s="122"/>
      <c r="I28" s="122"/>
      <c r="J28" s="122"/>
      <c r="K28" s="127"/>
    </row>
    <row r="29" spans="1:11" s="123" customFormat="1" ht="17.25" customHeight="1">
      <c r="A29" s="203">
        <v>24</v>
      </c>
      <c r="B29" s="124" t="s">
        <v>202</v>
      </c>
      <c r="C29" s="65"/>
      <c r="D29" s="125">
        <v>5000</v>
      </c>
      <c r="E29" s="122" t="s">
        <v>181</v>
      </c>
      <c r="F29" s="122"/>
      <c r="G29" s="122"/>
      <c r="H29" s="122"/>
      <c r="I29" s="122"/>
      <c r="J29" s="122"/>
      <c r="K29" s="127"/>
    </row>
    <row r="30" spans="1:10" s="127" customFormat="1" ht="21.75" customHeight="1">
      <c r="A30" s="210">
        <v>25</v>
      </c>
      <c r="B30" s="207" t="s">
        <v>320</v>
      </c>
      <c r="C30" s="207" t="s">
        <v>326</v>
      </c>
      <c r="D30" s="209">
        <v>100000</v>
      </c>
      <c r="E30" s="209" t="s">
        <v>46</v>
      </c>
      <c r="F30" s="122"/>
      <c r="G30" s="122"/>
      <c r="H30" s="122"/>
      <c r="I30" s="122"/>
      <c r="J30" s="122"/>
    </row>
    <row r="31" spans="1:11" s="129" customFormat="1" ht="21.75" customHeight="1">
      <c r="A31" s="203">
        <v>26</v>
      </c>
      <c r="B31" s="207" t="s">
        <v>321</v>
      </c>
      <c r="C31" s="207" t="s">
        <v>326</v>
      </c>
      <c r="D31" s="209">
        <v>100000</v>
      </c>
      <c r="E31" s="209" t="s">
        <v>308</v>
      </c>
      <c r="F31" s="65"/>
      <c r="G31" s="65"/>
      <c r="H31" s="65"/>
      <c r="I31" s="211"/>
      <c r="J31" s="211"/>
      <c r="K31" s="214"/>
    </row>
    <row r="32" spans="1:11" s="129" customFormat="1" ht="18" customHeight="1">
      <c r="A32" s="212">
        <v>27</v>
      </c>
      <c r="B32" s="207" t="s">
        <v>322</v>
      </c>
      <c r="C32" s="207" t="s">
        <v>326</v>
      </c>
      <c r="D32" s="209">
        <v>100000</v>
      </c>
      <c r="E32" s="209" t="s">
        <v>308</v>
      </c>
      <c r="F32" s="211"/>
      <c r="G32" s="211"/>
      <c r="H32" s="211"/>
      <c r="I32" s="211"/>
      <c r="J32" s="211"/>
      <c r="K32" s="214"/>
    </row>
    <row r="33" spans="1:11" s="129" customFormat="1" ht="16.5" customHeight="1">
      <c r="A33" s="212">
        <v>28</v>
      </c>
      <c r="B33" s="207" t="s">
        <v>323</v>
      </c>
      <c r="C33" s="207" t="s">
        <v>326</v>
      </c>
      <c r="D33" s="209">
        <v>200000</v>
      </c>
      <c r="E33" s="209" t="s">
        <v>308</v>
      </c>
      <c r="F33" s="211"/>
      <c r="G33" s="211"/>
      <c r="H33" s="211"/>
      <c r="I33" s="211"/>
      <c r="J33" s="211"/>
      <c r="K33" s="214"/>
    </row>
    <row r="34" spans="1:11" s="129" customFormat="1" ht="16.5" customHeight="1">
      <c r="A34" s="212">
        <v>29</v>
      </c>
      <c r="B34" s="207" t="s">
        <v>324</v>
      </c>
      <c r="C34" s="207" t="s">
        <v>326</v>
      </c>
      <c r="D34" s="209">
        <v>47049</v>
      </c>
      <c r="E34" s="209" t="s">
        <v>308</v>
      </c>
      <c r="F34" s="211"/>
      <c r="G34" s="211"/>
      <c r="H34" s="211"/>
      <c r="I34" s="211"/>
      <c r="J34" s="211"/>
      <c r="K34" s="214"/>
    </row>
    <row r="35" spans="1:11" s="129" customFormat="1" ht="18" customHeight="1">
      <c r="A35" s="212">
        <v>30</v>
      </c>
      <c r="B35" s="207" t="s">
        <v>325</v>
      </c>
      <c r="C35" s="207" t="s">
        <v>326</v>
      </c>
      <c r="D35" s="209">
        <v>250000</v>
      </c>
      <c r="E35" s="213">
        <v>0.01</v>
      </c>
      <c r="F35" s="211"/>
      <c r="G35" s="211"/>
      <c r="H35" s="211"/>
      <c r="I35" s="211"/>
      <c r="J35" s="211"/>
      <c r="K35" s="214"/>
    </row>
    <row r="36" spans="3:5" s="129" customFormat="1" ht="14.25">
      <c r="C36" s="133"/>
      <c r="E36" s="134"/>
    </row>
    <row r="37" spans="1:10" ht="14.25">
      <c r="A37" s="129"/>
      <c r="B37" s="129"/>
      <c r="C37" s="133"/>
      <c r="D37" s="129"/>
      <c r="E37" s="134"/>
      <c r="F37" s="129"/>
      <c r="G37" s="129"/>
      <c r="H37" s="129"/>
      <c r="I37" s="129"/>
      <c r="J37" s="129"/>
    </row>
    <row r="38" spans="1:10" ht="14.25">
      <c r="A38" s="129"/>
      <c r="B38" s="129"/>
      <c r="C38" s="133"/>
      <c r="D38" s="129"/>
      <c r="E38" s="134"/>
      <c r="F38" s="129"/>
      <c r="G38" s="129"/>
      <c r="H38" s="129"/>
      <c r="I38" s="129"/>
      <c r="J38" s="129"/>
    </row>
    <row r="39" spans="1:10" ht="14.25">
      <c r="A39" s="129"/>
      <c r="B39" s="129"/>
      <c r="C39" s="133"/>
      <c r="D39" s="129"/>
      <c r="E39" s="134"/>
      <c r="F39" s="129"/>
      <c r="G39" s="129"/>
      <c r="H39" s="129"/>
      <c r="I39" s="129"/>
      <c r="J39" s="129"/>
    </row>
    <row r="40" spans="1:10" ht="14.25">
      <c r="A40" s="129"/>
      <c r="B40" s="129"/>
      <c r="C40" s="133"/>
      <c r="D40" s="129"/>
      <c r="E40" s="134"/>
      <c r="F40" s="129"/>
      <c r="G40" s="129"/>
      <c r="H40" s="129"/>
      <c r="I40" s="129"/>
      <c r="J40" s="129"/>
    </row>
    <row r="41" spans="1:10" ht="14.25">
      <c r="A41" s="129"/>
      <c r="B41" s="129"/>
      <c r="C41" s="133"/>
      <c r="D41" s="129"/>
      <c r="E41" s="134"/>
      <c r="F41" s="129"/>
      <c r="G41" s="129"/>
      <c r="H41" s="129"/>
      <c r="I41" s="129"/>
      <c r="J41" s="129"/>
    </row>
    <row r="42" spans="1:10" ht="14.25">
      <c r="A42" s="129"/>
      <c r="B42" s="129"/>
      <c r="C42" s="133"/>
      <c r="D42" s="129"/>
      <c r="E42" s="134"/>
      <c r="F42" s="129"/>
      <c r="G42" s="129"/>
      <c r="H42" s="129"/>
      <c r="I42" s="129"/>
      <c r="J42" s="129"/>
    </row>
    <row r="43" spans="1:10" ht="14.25">
      <c r="A43" s="129"/>
      <c r="B43" s="129"/>
      <c r="C43" s="133"/>
      <c r="D43" s="129"/>
      <c r="E43" s="134"/>
      <c r="F43" s="129"/>
      <c r="G43" s="129"/>
      <c r="H43" s="129"/>
      <c r="I43" s="129"/>
      <c r="J43" s="129"/>
    </row>
    <row r="44" spans="1:10" ht="14.25">
      <c r="A44" s="129"/>
      <c r="B44" s="129"/>
      <c r="C44" s="133"/>
      <c r="D44" s="129"/>
      <c r="E44" s="134"/>
      <c r="F44" s="129"/>
      <c r="G44" s="129"/>
      <c r="H44" s="129"/>
      <c r="I44" s="129"/>
      <c r="J44" s="129"/>
    </row>
    <row r="45" spans="1:10" ht="14.25">
      <c r="A45" s="129"/>
      <c r="B45" s="129"/>
      <c r="C45" s="133"/>
      <c r="D45" s="129"/>
      <c r="E45" s="134"/>
      <c r="F45" s="129"/>
      <c r="G45" s="129"/>
      <c r="H45" s="129"/>
      <c r="I45" s="129"/>
      <c r="J45" s="129"/>
    </row>
    <row r="51" spans="1:8" ht="15.75">
      <c r="A51" s="130" t="s">
        <v>87</v>
      </c>
      <c r="B51" s="130"/>
      <c r="C51" s="130"/>
      <c r="D51" s="126"/>
      <c r="E51" s="128"/>
      <c r="F51" s="126"/>
      <c r="G51" s="126"/>
      <c r="H51" s="126"/>
    </row>
    <row r="52" spans="1:8" ht="15.75">
      <c r="A52" s="131" t="s">
        <v>52</v>
      </c>
      <c r="B52" s="66" t="s">
        <v>68</v>
      </c>
      <c r="C52" s="132"/>
      <c r="D52" s="66"/>
      <c r="E52" s="66"/>
      <c r="F52" s="66"/>
      <c r="G52" s="66"/>
      <c r="H52" s="129"/>
    </row>
    <row r="53" spans="1:8" ht="15.75">
      <c r="A53" s="131" t="s">
        <v>53</v>
      </c>
      <c r="B53" s="66" t="s">
        <v>170</v>
      </c>
      <c r="C53" s="132"/>
      <c r="D53" s="66"/>
      <c r="E53" s="66"/>
      <c r="F53" s="66"/>
      <c r="G53" s="66"/>
      <c r="H53" s="129"/>
    </row>
  </sheetData>
  <sheetProtection/>
  <mergeCells count="3">
    <mergeCell ref="A1:J1"/>
    <mergeCell ref="A2:J2"/>
    <mergeCell ref="A3:J3"/>
  </mergeCells>
  <printOptions horizontalCentered="1"/>
  <pageMargins left="0.1" right="0.2" top="0.1" bottom="0.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="115" zoomScaleNormal="115" zoomScalePageLayoutView="0" workbookViewId="0" topLeftCell="A40">
      <selection activeCell="F24" sqref="F24"/>
    </sheetView>
  </sheetViews>
  <sheetFormatPr defaultColWidth="9.140625" defaultRowHeight="12.75"/>
  <cols>
    <col min="1" max="16384" width="9.140625" style="129" customWidth="1"/>
  </cols>
  <sheetData>
    <row r="1" spans="1:10" ht="15.75">
      <c r="A1" s="202"/>
      <c r="B1" s="202"/>
      <c r="C1" s="202"/>
      <c r="D1" s="204" t="s">
        <v>327</v>
      </c>
      <c r="E1" s="202"/>
      <c r="F1" s="202"/>
      <c r="G1" s="202"/>
      <c r="H1" s="202"/>
      <c r="I1" s="202"/>
      <c r="J1" s="202"/>
    </row>
    <row r="2" spans="1:10" ht="15.75">
      <c r="A2" s="202"/>
      <c r="B2" s="202"/>
      <c r="C2" s="202"/>
      <c r="D2" s="204" t="s">
        <v>328</v>
      </c>
      <c r="E2" s="202"/>
      <c r="F2" s="202"/>
      <c r="G2" s="202"/>
      <c r="H2" s="202"/>
      <c r="I2" s="202"/>
      <c r="J2" s="202"/>
    </row>
    <row r="3" spans="1:10" ht="15.75">
      <c r="A3" s="202"/>
      <c r="B3" s="202"/>
      <c r="C3" s="202"/>
      <c r="D3" s="204" t="s">
        <v>329</v>
      </c>
      <c r="E3" s="202"/>
      <c r="F3" s="202"/>
      <c r="G3" s="202"/>
      <c r="H3" s="202"/>
      <c r="I3" s="202"/>
      <c r="J3" s="202"/>
    </row>
    <row r="4" spans="1:10" ht="15.75">
      <c r="A4" s="202"/>
      <c r="B4" s="202"/>
      <c r="C4" s="202"/>
      <c r="D4" s="204" t="s">
        <v>330</v>
      </c>
      <c r="E4" s="202"/>
      <c r="F4" s="202"/>
      <c r="G4" s="202"/>
      <c r="H4" s="202"/>
      <c r="I4" s="202"/>
      <c r="J4" s="202"/>
    </row>
    <row r="5" spans="1:10" ht="16.5">
      <c r="A5" s="204"/>
      <c r="B5" s="202"/>
      <c r="C5" s="202"/>
      <c r="D5" s="215" t="s">
        <v>331</v>
      </c>
      <c r="E5" s="202"/>
      <c r="F5" s="202"/>
      <c r="G5" s="202"/>
      <c r="H5" s="202"/>
      <c r="I5" s="202"/>
      <c r="J5" s="202"/>
    </row>
    <row r="6" spans="1:10" ht="14.25">
      <c r="A6" s="202" t="s">
        <v>339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4.25">
      <c r="A7" s="204"/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5.75">
      <c r="A8" s="202"/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5.75">
      <c r="A9" s="202" t="s">
        <v>340</v>
      </c>
      <c r="B9" s="202"/>
      <c r="C9" s="202"/>
      <c r="D9" s="202"/>
      <c r="E9" s="202"/>
      <c r="F9" s="202"/>
      <c r="G9" s="202"/>
      <c r="H9" s="202"/>
      <c r="I9" s="202"/>
      <c r="J9" s="202"/>
    </row>
    <row r="10" ht="15.75">
      <c r="J10" s="202"/>
    </row>
    <row r="11" spans="1:10" ht="15.75">
      <c r="A11" s="202" t="s">
        <v>345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15.75">
      <c r="A12" s="202" t="s">
        <v>344</v>
      </c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10" ht="15.75">
      <c r="A13" s="202"/>
      <c r="B13" s="202"/>
      <c r="C13" s="202"/>
      <c r="D13" s="202"/>
      <c r="E13" s="202"/>
      <c r="F13" s="202"/>
      <c r="G13" s="202"/>
      <c r="H13" s="202"/>
      <c r="I13" s="202"/>
      <c r="J13" s="202"/>
    </row>
    <row r="14" spans="1:10" ht="15.75">
      <c r="A14" s="202"/>
      <c r="B14" s="202"/>
      <c r="C14" s="202"/>
      <c r="D14" s="202"/>
      <c r="E14" s="202"/>
      <c r="F14" s="202"/>
      <c r="G14" s="202"/>
      <c r="H14" s="202"/>
      <c r="I14" s="202"/>
      <c r="J14" s="202"/>
    </row>
    <row r="15" spans="1:10" ht="15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</row>
    <row r="16" spans="1:10" ht="15.75">
      <c r="A16" s="202" t="s">
        <v>332</v>
      </c>
      <c r="B16" s="202"/>
      <c r="C16" s="202"/>
      <c r="D16" s="202"/>
      <c r="E16" s="202"/>
      <c r="F16" s="202"/>
      <c r="G16" s="204" t="s">
        <v>333</v>
      </c>
      <c r="H16" s="202"/>
      <c r="I16" s="202"/>
      <c r="J16" s="202"/>
    </row>
    <row r="17" spans="1:10" ht="15.75">
      <c r="A17" s="216" t="s">
        <v>341</v>
      </c>
      <c r="B17" s="202"/>
      <c r="C17" s="202"/>
      <c r="D17" s="202"/>
      <c r="E17" s="202"/>
      <c r="F17" s="202"/>
      <c r="G17" s="204" t="s">
        <v>20</v>
      </c>
      <c r="H17" s="202"/>
      <c r="I17" s="202"/>
      <c r="J17" s="202"/>
    </row>
    <row r="18" spans="1:10" ht="15.75">
      <c r="A18" s="216" t="s">
        <v>342</v>
      </c>
      <c r="B18" s="202"/>
      <c r="C18" s="202"/>
      <c r="D18" s="202"/>
      <c r="E18" s="202"/>
      <c r="F18" s="202"/>
      <c r="G18" s="204" t="s">
        <v>334</v>
      </c>
      <c r="H18" s="202"/>
      <c r="I18" s="202"/>
      <c r="J18" s="202"/>
    </row>
    <row r="19" spans="1:10" ht="15.75">
      <c r="A19" s="216" t="s">
        <v>343</v>
      </c>
      <c r="B19" s="202"/>
      <c r="C19" s="202"/>
      <c r="D19" s="202"/>
      <c r="E19" s="202"/>
      <c r="F19" s="202"/>
      <c r="G19" s="204" t="s">
        <v>335</v>
      </c>
      <c r="H19" s="202"/>
      <c r="I19" s="202"/>
      <c r="J19" s="202"/>
    </row>
    <row r="20" spans="1:10" ht="15.75">
      <c r="A20" s="202"/>
      <c r="B20" s="202"/>
      <c r="C20" s="202"/>
      <c r="D20" s="202"/>
      <c r="E20" s="202"/>
      <c r="F20" s="202"/>
      <c r="G20" s="204" t="s">
        <v>336</v>
      </c>
      <c r="H20" s="202"/>
      <c r="I20" s="202"/>
      <c r="J20" s="202"/>
    </row>
    <row r="21" ht="15.75">
      <c r="J21" s="202"/>
    </row>
    <row r="22" ht="15.75">
      <c r="J22" s="202"/>
    </row>
    <row r="23" spans="1:10" ht="15.75">
      <c r="A23" s="202" t="s">
        <v>339</v>
      </c>
      <c r="B23" s="202"/>
      <c r="C23" s="202"/>
      <c r="D23" s="202"/>
      <c r="E23" s="202"/>
      <c r="F23" s="202" t="s">
        <v>346</v>
      </c>
      <c r="G23" s="202"/>
      <c r="H23" s="202"/>
      <c r="I23" s="202"/>
      <c r="J23" s="202"/>
    </row>
    <row r="24" spans="1:10" ht="15.75">
      <c r="A24" s="202" t="s">
        <v>337</v>
      </c>
      <c r="B24" s="202"/>
      <c r="C24" s="202"/>
      <c r="D24" s="202"/>
      <c r="E24" s="202"/>
      <c r="F24" s="202"/>
      <c r="G24" s="202"/>
      <c r="H24" s="202"/>
      <c r="I24" s="202"/>
      <c r="J24" s="202"/>
    </row>
    <row r="25" spans="1:10" ht="15.75">
      <c r="A25" s="202" t="s">
        <v>338</v>
      </c>
      <c r="B25" s="202"/>
      <c r="C25" s="202"/>
      <c r="D25" s="202"/>
      <c r="E25" s="202"/>
      <c r="F25" s="202"/>
      <c r="G25" s="202"/>
      <c r="H25" s="202"/>
      <c r="I25" s="202"/>
      <c r="J25" s="202"/>
    </row>
    <row r="26" spans="1:10" ht="15.75">
      <c r="A26" s="202" t="s">
        <v>347</v>
      </c>
      <c r="B26" s="202"/>
      <c r="C26" s="202"/>
      <c r="D26" s="202"/>
      <c r="E26" s="202"/>
      <c r="F26" s="202"/>
      <c r="G26" s="202"/>
      <c r="H26" s="202"/>
      <c r="I26" s="202"/>
      <c r="J26" s="202"/>
    </row>
    <row r="27" spans="1:10" ht="15.75">
      <c r="A27" s="202" t="s">
        <v>348</v>
      </c>
      <c r="B27" s="202"/>
      <c r="C27" s="202"/>
      <c r="D27" s="202"/>
      <c r="E27" s="202"/>
      <c r="F27" s="202"/>
      <c r="G27" s="202"/>
      <c r="H27" s="202"/>
      <c r="I27" s="202"/>
      <c r="J27" s="202"/>
    </row>
    <row r="28" spans="1:10" ht="15.75">
      <c r="A28" s="204"/>
      <c r="B28" s="202"/>
      <c r="C28" s="202"/>
      <c r="D28" s="202"/>
      <c r="E28" s="202"/>
      <c r="I28" s="202"/>
      <c r="J28" s="202"/>
    </row>
    <row r="29" spans="2:10" ht="15.75">
      <c r="B29" s="202"/>
      <c r="C29" s="202"/>
      <c r="D29" s="202"/>
      <c r="E29" s="202"/>
      <c r="I29" s="202"/>
      <c r="J29" s="202"/>
    </row>
    <row r="30" spans="2:10" ht="15.75">
      <c r="B30" s="202"/>
      <c r="C30" s="202"/>
      <c r="D30" s="202"/>
      <c r="E30" s="202"/>
      <c r="F30" s="202"/>
      <c r="G30" s="204" t="s">
        <v>333</v>
      </c>
      <c r="H30" s="202"/>
      <c r="I30" s="202"/>
      <c r="J30" s="202"/>
    </row>
    <row r="31" spans="2:10" ht="15.75">
      <c r="B31" s="202"/>
      <c r="C31" s="202"/>
      <c r="D31" s="202"/>
      <c r="E31" s="202"/>
      <c r="F31" s="202"/>
      <c r="G31" s="204" t="s">
        <v>20</v>
      </c>
      <c r="H31" s="202"/>
      <c r="I31" s="202"/>
      <c r="J31" s="202"/>
    </row>
    <row r="32" spans="6:10" ht="15.75">
      <c r="F32" s="202"/>
      <c r="G32" s="204" t="s">
        <v>334</v>
      </c>
      <c r="H32" s="202"/>
      <c r="J32" s="202"/>
    </row>
    <row r="33" ht="15.75">
      <c r="J33" s="202"/>
    </row>
    <row r="34" ht="15.75">
      <c r="J34" s="202"/>
    </row>
    <row r="35" ht="15.75">
      <c r="J35" s="202"/>
    </row>
    <row r="46" spans="1:10" ht="15.75">
      <c r="A46" s="202"/>
      <c r="B46" s="202"/>
      <c r="C46" s="202"/>
      <c r="D46" s="202"/>
      <c r="E46" s="202"/>
      <c r="F46" s="202"/>
      <c r="G46" s="202"/>
      <c r="H46" s="202"/>
      <c r="I46" s="202"/>
      <c r="J46" s="202"/>
    </row>
    <row r="47" spans="1:10" ht="15.75">
      <c r="A47" s="202"/>
      <c r="B47" s="202"/>
      <c r="C47" s="202"/>
      <c r="D47" s="202"/>
      <c r="E47" s="202"/>
      <c r="F47" s="202"/>
      <c r="G47" s="202"/>
      <c r="H47" s="202"/>
      <c r="I47" s="202"/>
      <c r="J47" s="202"/>
    </row>
  </sheetData>
  <sheetProtection/>
  <hyperlinks>
    <hyperlink ref="D5" r:id="rId1" display="mailto:purbojuriup@gmail.com"/>
  </hyperlinks>
  <printOptions/>
  <pageMargins left="1" right="0.7" top="0.1" bottom="0.3" header="0" footer="0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</dc:creator>
  <cp:keywords/>
  <dc:description/>
  <cp:lastModifiedBy>Purbojuri</cp:lastModifiedBy>
  <cp:lastPrinted>2016-07-21T23:12:36Z</cp:lastPrinted>
  <dcterms:created xsi:type="dcterms:W3CDTF">2007-04-17T04:00:23Z</dcterms:created>
  <dcterms:modified xsi:type="dcterms:W3CDTF">2016-07-21T23:13:31Z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