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4"/>
  </bookViews>
  <sheets>
    <sheet name="আয় ব্যয়" sheetId="1" r:id="rId1"/>
    <sheet name="ব্যয় বিবরণী" sheetId="2" r:id="rId2"/>
    <sheet name="এক নজরে" sheetId="3" r:id="rId3"/>
    <sheet name="খাত ভিত্তিক স্কিম তালিকা" sheetId="4" r:id="rId4"/>
    <sheet name="লক্ষমাত্রা" sheetId="5" r:id="rId5"/>
  </sheets>
  <calcPr calcId="124519"/>
</workbook>
</file>

<file path=xl/calcChain.xml><?xml version="1.0" encoding="utf-8"?>
<calcChain xmlns="http://schemas.openxmlformats.org/spreadsheetml/2006/main">
  <c r="H18" i="5"/>
  <c r="J24" i="3"/>
  <c r="J16"/>
  <c r="J17"/>
  <c r="J18"/>
  <c r="J19"/>
  <c r="J20"/>
  <c r="J21"/>
  <c r="J22"/>
  <c r="J23"/>
  <c r="J15"/>
  <c r="I93" i="2"/>
  <c r="H93"/>
  <c r="G93"/>
  <c r="E93"/>
  <c r="D93"/>
  <c r="C93"/>
  <c r="B93"/>
  <c r="J92"/>
  <c r="J91"/>
  <c r="J90"/>
  <c r="J89"/>
  <c r="J88"/>
  <c r="J87"/>
  <c r="J86"/>
  <c r="J85"/>
  <c r="J84"/>
  <c r="I111"/>
  <c r="H111"/>
  <c r="G111"/>
  <c r="E111"/>
  <c r="D111"/>
  <c r="C111"/>
  <c r="B111"/>
  <c r="J110"/>
  <c r="J109"/>
  <c r="J108"/>
  <c r="J107"/>
  <c r="J106"/>
  <c r="J105"/>
  <c r="J104"/>
  <c r="J103"/>
  <c r="J102"/>
  <c r="I74"/>
  <c r="H74"/>
  <c r="G74"/>
  <c r="E74"/>
  <c r="D74"/>
  <c r="C74"/>
  <c r="B74"/>
  <c r="J73"/>
  <c r="J72"/>
  <c r="J71"/>
  <c r="J70"/>
  <c r="J69"/>
  <c r="J68"/>
  <c r="J67"/>
  <c r="J66"/>
  <c r="J65"/>
  <c r="E53"/>
  <c r="C16"/>
  <c r="D16"/>
  <c r="E16"/>
  <c r="F16"/>
  <c r="G16"/>
  <c r="H16"/>
  <c r="I16"/>
  <c r="B16"/>
  <c r="I53"/>
  <c r="H53"/>
  <c r="G53"/>
  <c r="D53"/>
  <c r="C53"/>
  <c r="B53"/>
  <c r="J52"/>
  <c r="J51"/>
  <c r="J50"/>
  <c r="J49"/>
  <c r="J48"/>
  <c r="J47"/>
  <c r="J46"/>
  <c r="J45"/>
  <c r="J44"/>
  <c r="I35"/>
  <c r="H35"/>
  <c r="G35"/>
  <c r="E35"/>
  <c r="D35"/>
  <c r="C35"/>
  <c r="B35"/>
  <c r="J34"/>
  <c r="J33"/>
  <c r="J32"/>
  <c r="J31"/>
  <c r="J30"/>
  <c r="J29"/>
  <c r="J28"/>
  <c r="J27"/>
  <c r="J26"/>
  <c r="J11"/>
  <c r="J8"/>
  <c r="J9"/>
  <c r="J10"/>
  <c r="J12"/>
  <c r="J13"/>
  <c r="J14"/>
  <c r="J15"/>
  <c r="J7"/>
  <c r="D133" i="1"/>
  <c r="E133"/>
  <c r="F133"/>
  <c r="G133"/>
  <c r="C133"/>
  <c r="G132"/>
  <c r="F132"/>
  <c r="E132"/>
  <c r="D132"/>
  <c r="C132"/>
  <c r="E126"/>
  <c r="F126"/>
  <c r="F129" s="1"/>
  <c r="G126"/>
  <c r="E127"/>
  <c r="F127"/>
  <c r="G127"/>
  <c r="G129" s="1"/>
  <c r="E128"/>
  <c r="F128"/>
  <c r="G128"/>
  <c r="D129"/>
  <c r="D126"/>
  <c r="D127"/>
  <c r="D128"/>
  <c r="C129"/>
  <c r="C128"/>
  <c r="C127"/>
  <c r="C126"/>
  <c r="D122"/>
  <c r="E122"/>
  <c r="F122"/>
  <c r="G122"/>
  <c r="D123"/>
  <c r="E123"/>
  <c r="F123"/>
  <c r="G123"/>
  <c r="G124" s="1"/>
  <c r="C123"/>
  <c r="C122"/>
  <c r="F124"/>
  <c r="D117"/>
  <c r="E117"/>
  <c r="E120" s="1"/>
  <c r="F117"/>
  <c r="G117"/>
  <c r="D118"/>
  <c r="E118"/>
  <c r="F118"/>
  <c r="G118"/>
  <c r="D119"/>
  <c r="E119"/>
  <c r="F119"/>
  <c r="G119"/>
  <c r="C119"/>
  <c r="C118"/>
  <c r="C117"/>
  <c r="G120"/>
  <c r="D108"/>
  <c r="E108"/>
  <c r="F108"/>
  <c r="G108"/>
  <c r="D109"/>
  <c r="E109"/>
  <c r="F109"/>
  <c r="G109"/>
  <c r="D110"/>
  <c r="E110"/>
  <c r="F110"/>
  <c r="G110"/>
  <c r="D111"/>
  <c r="E111"/>
  <c r="F111"/>
  <c r="G111"/>
  <c r="D112"/>
  <c r="E112"/>
  <c r="F112"/>
  <c r="G112"/>
  <c r="D113"/>
  <c r="E113"/>
  <c r="F113"/>
  <c r="G113"/>
  <c r="D114"/>
  <c r="E114"/>
  <c r="F114"/>
  <c r="G114"/>
  <c r="C114"/>
  <c r="C113"/>
  <c r="C112"/>
  <c r="C111"/>
  <c r="C110"/>
  <c r="C109"/>
  <c r="C108"/>
  <c r="D102"/>
  <c r="E102"/>
  <c r="F102"/>
  <c r="G102"/>
  <c r="D103"/>
  <c r="E103"/>
  <c r="F103"/>
  <c r="G103"/>
  <c r="D104"/>
  <c r="E104"/>
  <c r="F104"/>
  <c r="G104"/>
  <c r="D105"/>
  <c r="E105"/>
  <c r="F105"/>
  <c r="G105"/>
  <c r="C105"/>
  <c r="C104"/>
  <c r="C103"/>
  <c r="C102"/>
  <c r="D101"/>
  <c r="E101"/>
  <c r="F101"/>
  <c r="G101"/>
  <c r="C101"/>
  <c r="D100"/>
  <c r="E100"/>
  <c r="F100"/>
  <c r="G100"/>
  <c r="C100"/>
  <c r="C99"/>
  <c r="D99"/>
  <c r="E99"/>
  <c r="F99"/>
  <c r="G99"/>
  <c r="E98"/>
  <c r="F98"/>
  <c r="G98"/>
  <c r="D98"/>
  <c r="C98"/>
  <c r="G115"/>
  <c r="F115"/>
  <c r="E115"/>
  <c r="D115"/>
  <c r="D96"/>
  <c r="E96"/>
  <c r="F96"/>
  <c r="G96"/>
  <c r="C96"/>
  <c r="G80"/>
  <c r="F80"/>
  <c r="E80"/>
  <c r="D80"/>
  <c r="C80"/>
  <c r="D37"/>
  <c r="G37"/>
  <c r="F37"/>
  <c r="E37"/>
  <c r="C37"/>
  <c r="G29"/>
  <c r="F29"/>
  <c r="E29"/>
  <c r="D29"/>
  <c r="C29"/>
  <c r="E25"/>
  <c r="F25"/>
  <c r="G25"/>
  <c r="D25"/>
  <c r="C25"/>
  <c r="D19"/>
  <c r="E19"/>
  <c r="F19"/>
  <c r="G19"/>
  <c r="C19"/>
  <c r="D14"/>
  <c r="E14"/>
  <c r="F14"/>
  <c r="G14"/>
  <c r="C14"/>
  <c r="J93" i="2" l="1"/>
  <c r="J111"/>
  <c r="J74"/>
  <c r="J53"/>
  <c r="J16"/>
  <c r="J35"/>
  <c r="E129" i="1"/>
  <c r="D124"/>
  <c r="E124"/>
  <c r="C124"/>
  <c r="D120"/>
  <c r="C120"/>
  <c r="F106"/>
  <c r="F120"/>
  <c r="C38"/>
  <c r="F38"/>
  <c r="D38"/>
  <c r="C106"/>
  <c r="G106"/>
  <c r="E106"/>
  <c r="D106"/>
  <c r="C115"/>
  <c r="G38"/>
  <c r="E38"/>
</calcChain>
</file>

<file path=xl/sharedStrings.xml><?xml version="1.0" encoding="utf-8"?>
<sst xmlns="http://schemas.openxmlformats.org/spreadsheetml/2006/main" count="349" uniqueCount="164">
  <si>
    <t>2bs c~e©Ryox BDwbqb cwil`, Ryox, †gŠjfxevRvi|</t>
  </si>
  <si>
    <t>cÂevwl©Kx cwiKíbv</t>
  </si>
  <si>
    <t>LvZIqvix m¤¢ve¨ Avq weeibx</t>
  </si>
  <si>
    <t>µ:bs</t>
  </si>
  <si>
    <t xml:space="preserve">wbR¯^ Avq AR©‡bi LvZmg~n </t>
  </si>
  <si>
    <t>2016-2017</t>
  </si>
  <si>
    <t>2017-2018</t>
  </si>
  <si>
    <t>2018-2019</t>
  </si>
  <si>
    <t>2019-2020</t>
  </si>
  <si>
    <t>2020-2021</t>
  </si>
  <si>
    <t>M„n Ki (nvjmb)</t>
  </si>
  <si>
    <t>cwil` KZ…©K BmyK…Z †UªW jvB‡mÝ wd</t>
  </si>
  <si>
    <t>AhvwÎK hvbevn‡bi jvB‡mÝ wd</t>
  </si>
  <si>
    <t>BRviv  (†Lvqvo I Ab¨vb¨)</t>
  </si>
  <si>
    <t>MÖvg Av`vjZ wd</t>
  </si>
  <si>
    <t>RbmsL¨vt</t>
  </si>
  <si>
    <t>cwil` KZ…©K Bmy¨K…Z mb`cÎ wd</t>
  </si>
  <si>
    <t>Ab¨vb¨ Avq</t>
  </si>
  <si>
    <t>‡gvU</t>
  </si>
  <si>
    <t>miKvix Aby`vb (Dbœqb)</t>
  </si>
  <si>
    <t>-</t>
  </si>
  <si>
    <t>GjwRGmwc</t>
  </si>
  <si>
    <t>evwl©K Dbœqb Kg©m~Px (GwWwc)</t>
  </si>
  <si>
    <t>¯’vei m¤úwË n¯ÍvšÍi Ki 1%</t>
  </si>
  <si>
    <t>miKvix Aby`vb mvgvwRK wbivcËv (ÎvY I `~‡h©vM)</t>
  </si>
  <si>
    <t>MÖvgxb AeKvVv‡gv ms¯‹vi (KvweLv)</t>
  </si>
  <si>
    <t>MÖvgxb AeKvVv‡gv ms¯‹vi (KvweUv)</t>
  </si>
  <si>
    <t>MÖvgxb AeKvVv‡gv iÿYv‡eÿY (wU.Avi)</t>
  </si>
  <si>
    <t>AwZ`wi`ª‡`i Rb¨ Kg©mRb Kg©m~Px (BwRwcwc)</t>
  </si>
  <si>
    <t>wfwRwW</t>
  </si>
  <si>
    <t>wfwRGd</t>
  </si>
  <si>
    <t>miKvix Aby`vb (ms¯’vcb)</t>
  </si>
  <si>
    <t>miKvix m¤§vbx (‡Pqvig¨vb)</t>
  </si>
  <si>
    <t>miKvix m¤§vbx (BDwc m`m¨Mb)</t>
  </si>
  <si>
    <t>‡eZb fvZv (mwPe)</t>
  </si>
  <si>
    <t>‡eZb fvZv ( 9Rb gnjøv`vi)</t>
  </si>
  <si>
    <t>‡eZb fvZv (1 Rb `dv`vi)</t>
  </si>
  <si>
    <t>me©‡gvU Avq</t>
  </si>
  <si>
    <t>m¤¢ve¨ Av`vq‡hvM¨ Avq (UvKv)</t>
  </si>
  <si>
    <t>‡eZb fvZv (wnmve mnKvix Kvg Kw¤úDUvi Acv‡iUi)</t>
  </si>
  <si>
    <t>LvZIqvix m¤¢ve¨ e¨q weeibx</t>
  </si>
  <si>
    <t>m¤¢ve¨  Avq (UvKv)</t>
  </si>
  <si>
    <t>miKvix m¤§vbx ( †Pqvig¨vb)</t>
  </si>
  <si>
    <t>‡eZb fvZv (9Rb gnjøv`vi)</t>
  </si>
  <si>
    <t>e¨‡qi LvZmg~n (mvaviY ms¯’vcb)</t>
  </si>
  <si>
    <t>ivR¯^ e¨q (wbR¯^)</t>
  </si>
  <si>
    <t>BDwc As‡ki m¤§vbxfvZv  (†Pqvig¨vb)</t>
  </si>
  <si>
    <t>BDwc As‡ki m¤§vbxfvZv  (m`m¨Mb)</t>
  </si>
  <si>
    <t>Ki Av`vq e¨q (Kwgkb)</t>
  </si>
  <si>
    <t>Awdm †ókbvix I wcÖw›Us e¨q</t>
  </si>
  <si>
    <t>WvK I Zvi / e¨vsK KZ©Y</t>
  </si>
  <si>
    <t>we`y¨r wej</t>
  </si>
  <si>
    <t>Awdm iÿYv‡eÿY</t>
  </si>
  <si>
    <t>R¡vjvbx e¨q  (‡Pqvig¨vb)</t>
  </si>
  <si>
    <t>fzwg Dbœqb Ki, LvbvRwic,cwÎKv,B›Uvi‡bU,e„ÿ‡ivcb</t>
  </si>
  <si>
    <t>Kw¤ú:‡giv:,Kwjµq,md&amp;Uiqvi †g‡›U:RvZxq w`e‡m Puv`v</t>
  </si>
  <si>
    <t>45w`‡bi g‡a¨ Rb¥Ig„Zz¨ wbeÜb, Ki Av`v‡q m‡PZbZv</t>
  </si>
  <si>
    <t>bxixÿv e¨q</t>
  </si>
  <si>
    <t>wewea e¨q</t>
  </si>
  <si>
    <t>ÎvY mvgMªx cwienb, mfvi Avc¨vqb, f¨vU Rgv BZ¨vw`</t>
  </si>
  <si>
    <t>Dbœqb e¨q (GjwRGmwc)</t>
  </si>
  <si>
    <t>Dbœqb e¨q (evwl©K Dbœqb Kg©m~Px)</t>
  </si>
  <si>
    <t>wkÿv (DcKiY,wbg©vY,wUwdbe· mi:,BZ¨vw`) 25%</t>
  </si>
  <si>
    <t>K…wl, grm¨ I cÖvYx m¤ú`(mvi,exR mieivn,cÖwkÿY)10%</t>
  </si>
  <si>
    <t>cvwb mieivn, 10%</t>
  </si>
  <si>
    <t>¯^v¯’ I cwievi cwiKíbv 7%</t>
  </si>
  <si>
    <t>‡hvMv‡hvM (MÖvgxb AeKvVv‡gv wbg©vY I iÿYv‡eÿY)40%</t>
  </si>
  <si>
    <t>cÖvK…wZK m¤ú` e¨e¯’vcbv,cwi‡ek I e„ÿ‡ivcb 2.5%</t>
  </si>
  <si>
    <t>cq:wb¯‹vlb I †Wª‡bR 2.5%</t>
  </si>
  <si>
    <t>gvbe m¤ú` Dbœqb 3%</t>
  </si>
  <si>
    <t>wkÿv (DcKiY,wbg©vY,wUwdbe· mi:,BZ¨vw`) 12%</t>
  </si>
  <si>
    <t>K…wl, grm¨ I cÖvYx m¤ú`(mvi,exR mieivn,cÖwkÿY)20%</t>
  </si>
  <si>
    <t>cvwb mieivn,15%</t>
  </si>
  <si>
    <t>¯^v¯’ I cwievi cwiKíbv10%</t>
  </si>
  <si>
    <t>‡hvMv‡hvM (MÖvgxb AeKvVv‡gv wbg©vY I iÿYv‡eÿY)23%</t>
  </si>
  <si>
    <t>wµov I ms¯‹…wZ 10%</t>
  </si>
  <si>
    <t>wewea 10%</t>
  </si>
  <si>
    <t>Dbœqb e¨q (¯’vei m¤úwË n¯ÍvšÍi Ki 1%)</t>
  </si>
  <si>
    <t>wkÿv (DcKiY,wbg©vY,wUwdbe· mi:,BZ¨vw`) 40%</t>
  </si>
  <si>
    <t>¯^v¯’¨, m¨vwb‡Ukb I cvwb mieivn,20%</t>
  </si>
  <si>
    <t>‡hvMv‡hvM (MÖvgxb iv¯Ív Dbœqb) †gvU eiv‡×i 50%</t>
  </si>
  <si>
    <t>Dbœqb e¨q (mvgvwRK wbivcËv,KvweLv,wU.Avi)</t>
  </si>
  <si>
    <t>MÖvgxb GjvKvq †mŠi c¨v‡bj ¯’vcb †gvU eiv‡×i 50%</t>
  </si>
  <si>
    <t>AvqZbt 44 eM© wK:wg:</t>
  </si>
  <si>
    <t>Dbœqb e¨q (mvgvwRK wbivcËv,wU.Avi-Aewkó 50%)</t>
  </si>
  <si>
    <t>wkÿv</t>
  </si>
  <si>
    <t>‡hvMv‡hvM (MÖvgxb iv¯Ív Dbœqb) 40%</t>
  </si>
  <si>
    <t>wkÿv 30%</t>
  </si>
  <si>
    <t>Ab¨vb¨ (gmwR`, gw›`i) 30%</t>
  </si>
  <si>
    <t>Dbœqb e¨q (AwZ`wi`ª‡`i Rb¨ Kg©m„Rb, BwRwcwc)</t>
  </si>
  <si>
    <t xml:space="preserve">‡hvMv‡hvM (MÖvgxb iv¯Ív Dbœqb,Lvj,cyKzi Lbb, BZ¨vw`) </t>
  </si>
  <si>
    <t>AvqZbt 44 eM© wK: wg:</t>
  </si>
  <si>
    <t>me©‡gvU e¨q</t>
  </si>
  <si>
    <t>GK bR‡i LvZ wfwËK e¨q weeiYx</t>
  </si>
  <si>
    <t>A_© eQi: 2016-2017</t>
  </si>
  <si>
    <t>cÂevwl©Kx cwiKíbv (2016-2021)</t>
  </si>
  <si>
    <t>e¨‡qi LvZ</t>
  </si>
  <si>
    <t>GwWwc</t>
  </si>
  <si>
    <t>wU.Avi</t>
  </si>
  <si>
    <t>KvweLv</t>
  </si>
  <si>
    <t>KvweUv</t>
  </si>
  <si>
    <t>BwRwcwc</t>
  </si>
  <si>
    <t>wbR¯^</t>
  </si>
  <si>
    <t>K…wl,grm¨, cÖvYx m¤ú`</t>
  </si>
  <si>
    <t>cvwb mieivn</t>
  </si>
  <si>
    <t>¯^v¯’¨ I cwievi cwiKíbv</t>
  </si>
  <si>
    <t>‡hvMv‡hvM</t>
  </si>
  <si>
    <t>cÖvK…wZK m¤ú`, eR©¨ e¨e¯’vcbv I e„ÿ‡ivcb</t>
  </si>
  <si>
    <t>gvbe m¤ú` Dbœqb</t>
  </si>
  <si>
    <t>wµov I ms¯‹…wZ</t>
  </si>
  <si>
    <t>wewea</t>
  </si>
  <si>
    <t>A_© eQi: 2017-2018</t>
  </si>
  <si>
    <t>.</t>
  </si>
  <si>
    <t>A_© eQi: 2018-2019</t>
  </si>
  <si>
    <t>A_© eQi: 2019-2020</t>
  </si>
  <si>
    <t>A_© eQi: 2020-2021</t>
  </si>
  <si>
    <t>me©‡gvU</t>
  </si>
  <si>
    <t>K…wl,grm¨, cÖvYx m¤ú` (cÖwkÿY, mvi,exR,DcKiY mieivn)</t>
  </si>
  <si>
    <t>wkÿv  †kÖbxKÿ wbg©vY,DcKiY mieivn, wUwdbe· mieivn)</t>
  </si>
  <si>
    <t>cvwb mieivn (AMwfi bjKzc, wis I‡qj ¯’vcb, BZ¨vw`)</t>
  </si>
  <si>
    <t>¯^v¯’¨ I cwievi cwiKíbv (¯’v¯’¨ †K‡›`ªi Dbœqb,Riæix Jla mi:)</t>
  </si>
  <si>
    <t>‡hvMv‡hvM (iv¯Ív Dbœqb, KvjfvU© wbg©vY, †givgZ, BZ¨vw`)</t>
  </si>
  <si>
    <t>gvbe m¤ú` Dbœqb (cÖwkÿ‡bi gva¨‡g `ÿ gvbe m¤ú` ˆZix)</t>
  </si>
  <si>
    <t>wµov I ms¯‹…wZ (wµov mvgMÖx weZiY, cÖwZ‡hvMxZvi Av‡qvRb)</t>
  </si>
  <si>
    <t>Lv‡Zi weeiY</t>
  </si>
  <si>
    <t>A_© eQi wfwËK e¨q weeiYx</t>
  </si>
  <si>
    <t>LvZ wfwËK w¯‹‡gi ZvwjKv I m¤¢ve¨ e¨q</t>
  </si>
  <si>
    <t>w¯‹g/cÖK‡íi bvg</t>
  </si>
  <si>
    <t>mfve¨ e¨q (UvKv)</t>
  </si>
  <si>
    <t>Lv‡Zi bvg: K…wl, grm¨ I cvYx m¤ú`</t>
  </si>
  <si>
    <t>wewea (GwWwc, wU.Avi, KvweUv, KvweLv, †mŠi c¨v‡bj ¯’vcb)</t>
  </si>
  <si>
    <t>Kvw•LZ jÿ¨gvÎv wba©viY I AR©Y</t>
  </si>
  <si>
    <t>Lv‡Zi bvg</t>
  </si>
  <si>
    <t>AR©Y (%)</t>
  </si>
  <si>
    <t>m¤¢ve¨ eq</t>
  </si>
  <si>
    <t>Kvw•LZ jÿ¨gvÎv</t>
  </si>
  <si>
    <t>K…wl,grm¨ I cÖvYx m¤ú: cÖwkÿY,mvi I exR mieivn</t>
  </si>
  <si>
    <t>e¨‡qi weeiY</t>
  </si>
  <si>
    <t>K…wl</t>
  </si>
  <si>
    <t>500 Rb</t>
  </si>
  <si>
    <t>K…wl Lv‡Z Dbœqb g~jK e¨q,(cvBc ¯’vcb, cvBc KvjfvU© wbg©vb/‡givgZ BZ¨vw`)</t>
  </si>
  <si>
    <t>¯‹zjMvgx QvÎQvÎx‡`i wUwdb e· mieivn</t>
  </si>
  <si>
    <t>5000 Rb</t>
  </si>
  <si>
    <t>wewfbœ ¯‹z‡j †kÖYx Kÿ wbg©vY I DcKiY mieivn</t>
  </si>
  <si>
    <t>`wi`ª Rb‡Mvwôi g‡a¨ ¯^v¯’¨m¤§Z †jwUªY mieivn</t>
  </si>
  <si>
    <t>100wU</t>
  </si>
  <si>
    <t>wewfbœ Iqv‡W© Amwfi bjKzc mieivn</t>
  </si>
  <si>
    <t>50 wU</t>
  </si>
  <si>
    <t>¯^v¯’¨ I cwi:</t>
  </si>
  <si>
    <t>KwgDwbwU wK¬wb‡Ki Dbœqb, Jla mieivn BZ¨vw`</t>
  </si>
  <si>
    <t>BDwbq‡bi wewfbœ MÖvgxb iv¯Ívq BU mwjs</t>
  </si>
  <si>
    <t>3000 wgUvi</t>
  </si>
  <si>
    <t>KvjfvU© wbg©vY, †givgZ, BZ¨vw`</t>
  </si>
  <si>
    <t>10 wU</t>
  </si>
  <si>
    <t>cÖvK…wZK m¤ú` e¨e¯’vcbv (e„ÿ †ivcb BZ¨vw`)</t>
  </si>
  <si>
    <t>1000wU</t>
  </si>
  <si>
    <t>gvbe m¤ú`</t>
  </si>
  <si>
    <t>75 Rb</t>
  </si>
  <si>
    <t>wewfbœ wkÿv cÖwZ:wµov mvgMÖx mieivn I cÖwZ‡hvMxZv Av‡qvRb</t>
  </si>
  <si>
    <t>20 †mU</t>
  </si>
  <si>
    <t>‡mŠi c¨v‡bj mieivn, I gmwR` gw›`i Dbœqb I Ab¨vb¨</t>
  </si>
  <si>
    <t>cÖvK…wZKm¤ú: e¨e:</t>
  </si>
  <si>
    <t>cvwb mit I m¨vwbt</t>
  </si>
  <si>
    <t>cÖwkÿ‡Yi gva¨‡g `ÿ gvbe m¤ú` ˆZix, Z_¨ cÖhyw³i Dbœqb(BDwWwm)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</si>
</sst>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1"/>
      <color theme="1"/>
      <name val="SutonnyMJ"/>
    </font>
    <font>
      <u/>
      <sz val="11"/>
      <color theme="1"/>
      <name val="SutonnyMJ"/>
    </font>
    <font>
      <sz val="11"/>
      <color theme="1"/>
      <name val="SutonnyMJ"/>
    </font>
    <font>
      <b/>
      <sz val="11"/>
      <color theme="1"/>
      <name val="SutonnyMJ"/>
    </font>
    <font>
      <sz val="12"/>
      <color theme="1"/>
      <name val="SutonnyMJ"/>
    </font>
    <font>
      <b/>
      <sz val="12"/>
      <color theme="1"/>
      <name val="SutonnyMJ"/>
    </font>
    <font>
      <b/>
      <sz val="16"/>
      <color theme="1"/>
      <name val="SutonnyMJ"/>
    </font>
    <font>
      <sz val="12"/>
      <color theme="1"/>
      <name val="Calibri"/>
      <family val="2"/>
      <scheme val="minor"/>
    </font>
    <font>
      <sz val="10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8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9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2" borderId="0" xfId="0" applyFont="1" applyFill="1"/>
    <xf numFmtId="0" fontId="5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2" borderId="5" xfId="0" applyFont="1" applyFill="1" applyBorder="1" applyAlignment="1">
      <alignment horizontal="center"/>
    </xf>
    <xf numFmtId="0" fontId="9" fillId="0" borderId="5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opLeftCell="B113" zoomScale="130" zoomScaleNormal="130" workbookViewId="0">
      <selection activeCell="B82" sqref="B82"/>
    </sheetView>
  </sheetViews>
  <sheetFormatPr defaultRowHeight="15.75"/>
  <cols>
    <col min="1" max="1" width="6.5703125" style="3" customWidth="1"/>
    <col min="2" max="2" width="37.5703125" style="3" customWidth="1"/>
    <col min="3" max="3" width="12.42578125" style="3" customWidth="1"/>
    <col min="4" max="4" width="12.7109375" style="3" customWidth="1"/>
    <col min="5" max="5" width="12.42578125" style="3" customWidth="1"/>
    <col min="6" max="6" width="12.28515625" style="3" customWidth="1"/>
    <col min="7" max="7" width="12.42578125" style="3" customWidth="1"/>
    <col min="8" max="16384" width="9.140625" style="3"/>
  </cols>
  <sheetData>
    <row r="1" spans="1:7">
      <c r="C1" s="1" t="s">
        <v>0</v>
      </c>
    </row>
    <row r="2" spans="1:7">
      <c r="C2" s="2" t="s">
        <v>1</v>
      </c>
      <c r="E2" s="3" t="s">
        <v>15</v>
      </c>
    </row>
    <row r="3" spans="1:7" ht="16.5" thickBot="1">
      <c r="C3" s="2" t="s">
        <v>2</v>
      </c>
      <c r="E3" s="3" t="s">
        <v>91</v>
      </c>
    </row>
    <row r="4" spans="1:7" ht="16.5" thickBot="1">
      <c r="A4" s="45" t="s">
        <v>3</v>
      </c>
      <c r="B4" s="45" t="s">
        <v>4</v>
      </c>
      <c r="C4" s="47" t="s">
        <v>38</v>
      </c>
      <c r="D4" s="48"/>
      <c r="E4" s="48"/>
      <c r="F4" s="48"/>
      <c r="G4" s="49"/>
    </row>
    <row r="5" spans="1:7">
      <c r="A5" s="46"/>
      <c r="B5" s="46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5">
        <v>1</v>
      </c>
      <c r="B7" s="5" t="s">
        <v>10</v>
      </c>
      <c r="C7" s="5">
        <v>150000</v>
      </c>
      <c r="D7" s="5">
        <v>200000</v>
      </c>
      <c r="E7" s="5">
        <v>200000</v>
      </c>
      <c r="F7" s="5">
        <v>220000</v>
      </c>
      <c r="G7" s="5">
        <v>220000</v>
      </c>
    </row>
    <row r="8" spans="1:7" ht="18" customHeight="1">
      <c r="A8" s="6">
        <v>2</v>
      </c>
      <c r="B8" s="7" t="s">
        <v>11</v>
      </c>
      <c r="C8" s="6">
        <v>25000</v>
      </c>
      <c r="D8" s="6">
        <v>28000</v>
      </c>
      <c r="E8" s="6">
        <v>30000</v>
      </c>
      <c r="F8" s="6">
        <v>33000</v>
      </c>
      <c r="G8" s="6">
        <v>35000</v>
      </c>
    </row>
    <row r="9" spans="1:7">
      <c r="A9" s="6">
        <v>3</v>
      </c>
      <c r="B9" s="7" t="s">
        <v>12</v>
      </c>
      <c r="C9" s="6">
        <v>2000</v>
      </c>
      <c r="D9" s="6">
        <v>2500</v>
      </c>
      <c r="E9" s="6">
        <v>3000</v>
      </c>
      <c r="F9" s="6">
        <v>3500</v>
      </c>
      <c r="G9" s="6">
        <v>4000</v>
      </c>
    </row>
    <row r="10" spans="1:7">
      <c r="A10" s="6">
        <v>4</v>
      </c>
      <c r="B10" s="7" t="s">
        <v>13</v>
      </c>
      <c r="C10" s="6">
        <v>15000</v>
      </c>
      <c r="D10" s="6">
        <v>16500</v>
      </c>
      <c r="E10" s="6">
        <v>18000</v>
      </c>
      <c r="F10" s="6">
        <v>20000</v>
      </c>
      <c r="G10" s="6">
        <v>22000</v>
      </c>
    </row>
    <row r="11" spans="1:7">
      <c r="A11" s="6">
        <v>5</v>
      </c>
      <c r="B11" s="7" t="s">
        <v>14</v>
      </c>
      <c r="C11" s="6">
        <v>1000</v>
      </c>
      <c r="D11" s="6">
        <v>1100</v>
      </c>
      <c r="E11" s="6">
        <v>1200</v>
      </c>
      <c r="F11" s="6">
        <v>1300</v>
      </c>
      <c r="G11" s="6">
        <v>1400</v>
      </c>
    </row>
    <row r="12" spans="1:7">
      <c r="A12" s="6">
        <v>6</v>
      </c>
      <c r="B12" s="7" t="s">
        <v>16</v>
      </c>
      <c r="C12" s="6">
        <v>70000</v>
      </c>
      <c r="D12" s="6">
        <v>75000</v>
      </c>
      <c r="E12" s="6">
        <v>80000</v>
      </c>
      <c r="F12" s="6">
        <v>85000</v>
      </c>
      <c r="G12" s="6">
        <v>90000</v>
      </c>
    </row>
    <row r="13" spans="1:7">
      <c r="A13" s="6">
        <v>7</v>
      </c>
      <c r="B13" s="7" t="s">
        <v>17</v>
      </c>
      <c r="C13" s="6">
        <v>100000</v>
      </c>
      <c r="D13" s="6">
        <v>150000</v>
      </c>
      <c r="E13" s="6">
        <v>160000</v>
      </c>
      <c r="F13" s="6">
        <v>165500</v>
      </c>
      <c r="G13" s="6">
        <v>173000</v>
      </c>
    </row>
    <row r="14" spans="1:7">
      <c r="A14" s="8"/>
      <c r="B14" s="9" t="s">
        <v>18</v>
      </c>
      <c r="C14" s="10">
        <f>SUM(C7:C13)</f>
        <v>363000</v>
      </c>
      <c r="D14" s="10">
        <f t="shared" ref="D14:G14" si="0">SUM(D7:D13)</f>
        <v>473100</v>
      </c>
      <c r="E14" s="10">
        <f t="shared" si="0"/>
        <v>492200</v>
      </c>
      <c r="F14" s="10">
        <f t="shared" si="0"/>
        <v>528300</v>
      </c>
      <c r="G14" s="10">
        <f t="shared" si="0"/>
        <v>545400</v>
      </c>
    </row>
    <row r="15" spans="1:7">
      <c r="A15" s="7"/>
      <c r="B15" s="6" t="s">
        <v>19</v>
      </c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</row>
    <row r="16" spans="1:7">
      <c r="A16" s="7">
        <v>8</v>
      </c>
      <c r="B16" s="7" t="s">
        <v>21</v>
      </c>
      <c r="C16" s="6">
        <v>1400000</v>
      </c>
      <c r="D16" s="6">
        <v>1500000</v>
      </c>
      <c r="E16" s="6">
        <v>1600000</v>
      </c>
      <c r="F16" s="6">
        <v>1700000</v>
      </c>
      <c r="G16" s="6">
        <v>1800000</v>
      </c>
    </row>
    <row r="17" spans="1:7">
      <c r="A17" s="7">
        <v>9</v>
      </c>
      <c r="B17" s="7" t="s">
        <v>22</v>
      </c>
      <c r="C17" s="6">
        <v>800000</v>
      </c>
      <c r="D17" s="6">
        <v>850000</v>
      </c>
      <c r="E17" s="6">
        <v>850000</v>
      </c>
      <c r="F17" s="6">
        <v>900000</v>
      </c>
      <c r="G17" s="6">
        <v>900000</v>
      </c>
    </row>
    <row r="18" spans="1:7">
      <c r="A18" s="7">
        <v>10</v>
      </c>
      <c r="B18" s="7" t="s">
        <v>23</v>
      </c>
      <c r="C18" s="6">
        <v>300000</v>
      </c>
      <c r="D18" s="6">
        <v>300000</v>
      </c>
      <c r="E18" s="6">
        <v>300000</v>
      </c>
      <c r="F18" s="6">
        <v>300000</v>
      </c>
      <c r="G18" s="6">
        <v>350000</v>
      </c>
    </row>
    <row r="19" spans="1:7">
      <c r="A19" s="8"/>
      <c r="B19" s="9" t="s">
        <v>18</v>
      </c>
      <c r="C19" s="10">
        <f>SUM(C16:C18)</f>
        <v>2500000</v>
      </c>
      <c r="D19" s="10">
        <f t="shared" ref="D19:G19" si="1">SUM(D16:D18)</f>
        <v>2650000</v>
      </c>
      <c r="E19" s="10">
        <f t="shared" si="1"/>
        <v>2750000</v>
      </c>
      <c r="F19" s="10">
        <f t="shared" si="1"/>
        <v>2900000</v>
      </c>
      <c r="G19" s="10">
        <f t="shared" si="1"/>
        <v>3050000</v>
      </c>
    </row>
    <row r="20" spans="1:7">
      <c r="A20" s="7"/>
      <c r="B20" s="6" t="s">
        <v>24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</row>
    <row r="21" spans="1:7">
      <c r="A21" s="7">
        <v>11</v>
      </c>
      <c r="B21" s="7" t="s">
        <v>25</v>
      </c>
      <c r="C21" s="6">
        <v>1000000</v>
      </c>
      <c r="D21" s="6">
        <v>1100000</v>
      </c>
      <c r="E21" s="6">
        <v>1150000</v>
      </c>
      <c r="F21" s="6">
        <v>1150000</v>
      </c>
      <c r="G21" s="6">
        <v>1200000</v>
      </c>
    </row>
    <row r="22" spans="1:7">
      <c r="A22" s="7">
        <v>12</v>
      </c>
      <c r="B22" s="7" t="s">
        <v>26</v>
      </c>
      <c r="C22" s="6">
        <v>500000</v>
      </c>
      <c r="D22" s="6">
        <v>550000</v>
      </c>
      <c r="E22" s="6">
        <v>550000</v>
      </c>
      <c r="F22" s="6">
        <v>550000</v>
      </c>
      <c r="G22" s="6">
        <v>600000</v>
      </c>
    </row>
    <row r="23" spans="1:7">
      <c r="A23" s="7">
        <v>13</v>
      </c>
      <c r="B23" s="7" t="s">
        <v>27</v>
      </c>
      <c r="C23" s="6">
        <v>1000000</v>
      </c>
      <c r="D23" s="6">
        <v>1100000</v>
      </c>
      <c r="E23" s="6">
        <v>1150000</v>
      </c>
      <c r="F23" s="6">
        <v>1150000</v>
      </c>
      <c r="G23" s="6">
        <v>1200000</v>
      </c>
    </row>
    <row r="24" spans="1:7">
      <c r="A24" s="7">
        <v>14</v>
      </c>
      <c r="B24" s="7" t="s">
        <v>28</v>
      </c>
      <c r="C24" s="6">
        <v>2080000</v>
      </c>
      <c r="D24" s="6">
        <v>2080000</v>
      </c>
      <c r="E24" s="6">
        <v>2100000</v>
      </c>
      <c r="F24" s="6">
        <v>2100000</v>
      </c>
      <c r="G24" s="6">
        <v>2100000</v>
      </c>
    </row>
    <row r="25" spans="1:7">
      <c r="A25" s="8"/>
      <c r="B25" s="9" t="s">
        <v>18</v>
      </c>
      <c r="C25" s="10">
        <f>SUM(C21:C24)</f>
        <v>4580000</v>
      </c>
      <c r="D25" s="10">
        <f>SUM(D21:D24)</f>
        <v>4830000</v>
      </c>
      <c r="E25" s="10">
        <f t="shared" ref="E25:G25" si="2">SUM(E21:E24)</f>
        <v>4950000</v>
      </c>
      <c r="F25" s="10">
        <f t="shared" si="2"/>
        <v>4950000</v>
      </c>
      <c r="G25" s="10">
        <f t="shared" si="2"/>
        <v>5100000</v>
      </c>
    </row>
    <row r="26" spans="1:7">
      <c r="A26" s="7"/>
      <c r="B26" s="6" t="s">
        <v>24</v>
      </c>
      <c r="C26" s="6" t="s">
        <v>20</v>
      </c>
      <c r="D26" s="6" t="s">
        <v>20</v>
      </c>
      <c r="E26" s="6" t="s">
        <v>20</v>
      </c>
      <c r="F26" s="6" t="s">
        <v>20</v>
      </c>
      <c r="G26" s="6" t="s">
        <v>20</v>
      </c>
    </row>
    <row r="27" spans="1:7">
      <c r="A27" s="7">
        <v>15</v>
      </c>
      <c r="B27" s="6" t="s">
        <v>29</v>
      </c>
      <c r="C27" s="6">
        <v>1350000</v>
      </c>
      <c r="D27" s="6">
        <v>1485000</v>
      </c>
      <c r="E27" s="6">
        <v>1633500</v>
      </c>
      <c r="F27" s="6">
        <v>1796850</v>
      </c>
      <c r="G27" s="6">
        <v>1976535</v>
      </c>
    </row>
    <row r="28" spans="1:7">
      <c r="A28" s="7">
        <v>16</v>
      </c>
      <c r="B28" s="6" t="s">
        <v>30</v>
      </c>
      <c r="C28" s="6">
        <v>884000</v>
      </c>
      <c r="D28" s="6">
        <v>884000</v>
      </c>
      <c r="E28" s="6">
        <v>884000</v>
      </c>
      <c r="F28" s="6">
        <v>884000</v>
      </c>
      <c r="G28" s="6">
        <v>884000</v>
      </c>
    </row>
    <row r="29" spans="1:7">
      <c r="A29" s="8"/>
      <c r="B29" s="9" t="s">
        <v>18</v>
      </c>
      <c r="C29" s="10">
        <f>SUM(C27:C28)</f>
        <v>2234000</v>
      </c>
      <c r="D29" s="10">
        <f>SUM(D27:D28)</f>
        <v>2369000</v>
      </c>
      <c r="E29" s="10">
        <f>SUM(E27:E28)</f>
        <v>2517500</v>
      </c>
      <c r="F29" s="10">
        <f>SUM(F27:F28)</f>
        <v>2680850</v>
      </c>
      <c r="G29" s="10">
        <f>SUM(G27:G28)</f>
        <v>2860535</v>
      </c>
    </row>
    <row r="30" spans="1:7">
      <c r="A30" s="7"/>
      <c r="B30" s="6" t="s">
        <v>31</v>
      </c>
      <c r="C30" s="6" t="s">
        <v>20</v>
      </c>
      <c r="D30" s="6" t="s">
        <v>20</v>
      </c>
      <c r="E30" s="6" t="s">
        <v>20</v>
      </c>
      <c r="F30" s="6" t="s">
        <v>20</v>
      </c>
      <c r="G30" s="6" t="s">
        <v>20</v>
      </c>
    </row>
    <row r="31" spans="1:7">
      <c r="A31" s="7">
        <v>17</v>
      </c>
      <c r="B31" s="7" t="s">
        <v>32</v>
      </c>
      <c r="C31" s="6">
        <v>18900</v>
      </c>
      <c r="D31" s="6">
        <v>18900</v>
      </c>
      <c r="E31" s="6">
        <v>54000</v>
      </c>
      <c r="F31" s="6">
        <v>54000</v>
      </c>
      <c r="G31" s="6">
        <v>54000</v>
      </c>
    </row>
    <row r="32" spans="1:7">
      <c r="A32" s="7">
        <v>18</v>
      </c>
      <c r="B32" s="7" t="s">
        <v>33</v>
      </c>
      <c r="C32" s="6">
        <v>136800</v>
      </c>
      <c r="D32" s="6">
        <v>136800</v>
      </c>
      <c r="E32" s="6">
        <v>518400</v>
      </c>
      <c r="F32" s="6">
        <v>518400</v>
      </c>
      <c r="G32" s="6">
        <v>518400</v>
      </c>
    </row>
    <row r="33" spans="1:7">
      <c r="A33" s="7">
        <v>19</v>
      </c>
      <c r="B33" s="7" t="s">
        <v>34</v>
      </c>
      <c r="C33" s="6">
        <v>335200</v>
      </c>
      <c r="D33" s="6">
        <v>341460</v>
      </c>
      <c r="E33" s="6">
        <v>358533</v>
      </c>
      <c r="F33" s="6">
        <v>376460</v>
      </c>
      <c r="G33" s="6">
        <v>395283</v>
      </c>
    </row>
    <row r="34" spans="1:7">
      <c r="A34" s="7">
        <v>20</v>
      </c>
      <c r="B34" s="7" t="s">
        <v>39</v>
      </c>
      <c r="C34" s="6">
        <v>204700</v>
      </c>
      <c r="D34" s="6">
        <v>214935</v>
      </c>
      <c r="E34" s="6">
        <v>225682</v>
      </c>
      <c r="F34" s="6">
        <v>236966</v>
      </c>
      <c r="G34" s="6">
        <v>248814</v>
      </c>
    </row>
    <row r="35" spans="1:7">
      <c r="A35" s="7">
        <v>21</v>
      </c>
      <c r="B35" s="7" t="s">
        <v>36</v>
      </c>
      <c r="C35" s="6">
        <v>47600</v>
      </c>
      <c r="D35" s="6">
        <v>47600</v>
      </c>
      <c r="E35" s="6">
        <v>47600</v>
      </c>
      <c r="F35" s="6">
        <v>47600</v>
      </c>
      <c r="G35" s="6">
        <v>47600</v>
      </c>
    </row>
    <row r="36" spans="1:7">
      <c r="A36" s="7">
        <v>22</v>
      </c>
      <c r="B36" s="7" t="s">
        <v>35</v>
      </c>
      <c r="C36" s="6">
        <v>420000</v>
      </c>
      <c r="D36" s="6">
        <v>420000</v>
      </c>
      <c r="E36" s="6">
        <v>420000</v>
      </c>
      <c r="F36" s="6">
        <v>420000</v>
      </c>
      <c r="G36" s="6">
        <v>420000</v>
      </c>
    </row>
    <row r="37" spans="1:7">
      <c r="A37" s="8"/>
      <c r="B37" s="9" t="s">
        <v>18</v>
      </c>
      <c r="C37" s="10">
        <f>SUM(C31:C36)</f>
        <v>1163200</v>
      </c>
      <c r="D37" s="10">
        <f>SUM(D31:D36)</f>
        <v>1179695</v>
      </c>
      <c r="E37" s="10">
        <f t="shared" ref="E37" si="3">SUM(E31:E36)</f>
        <v>1624215</v>
      </c>
      <c r="F37" s="10">
        <f t="shared" ref="F37" si="4">SUM(F31:F36)</f>
        <v>1653426</v>
      </c>
      <c r="G37" s="10">
        <f t="shared" ref="G37" si="5">SUM(G31:G36)</f>
        <v>1684097</v>
      </c>
    </row>
    <row r="38" spans="1:7" ht="16.5" thickBot="1">
      <c r="B38" s="11" t="s">
        <v>37</v>
      </c>
      <c r="C38" s="12">
        <f>SUM(C14+C19+C25+C29+C37)</f>
        <v>10840200</v>
      </c>
      <c r="D38" s="12">
        <f t="shared" ref="D38:F38" si="6">SUM(D14+D19+D25+D29+D37)</f>
        <v>11501795</v>
      </c>
      <c r="E38" s="12">
        <f t="shared" si="6"/>
        <v>12333915</v>
      </c>
      <c r="F38" s="12">
        <f t="shared" si="6"/>
        <v>12712576</v>
      </c>
      <c r="G38" s="12">
        <f>SUM(G14+G19+G25+G29+G37)</f>
        <v>13240032</v>
      </c>
    </row>
    <row r="39" spans="1:7" ht="16.5" thickTop="1"/>
    <row r="40" spans="1:7">
      <c r="B40" s="11"/>
    </row>
    <row r="68" spans="1:7">
      <c r="C68" s="1" t="s">
        <v>0</v>
      </c>
    </row>
    <row r="69" spans="1:7">
      <c r="C69" s="2" t="s">
        <v>1</v>
      </c>
      <c r="E69" s="3" t="s">
        <v>15</v>
      </c>
    </row>
    <row r="70" spans="1:7" ht="16.5" thickBot="1">
      <c r="C70" s="2" t="s">
        <v>40</v>
      </c>
      <c r="E70" s="3" t="s">
        <v>83</v>
      </c>
    </row>
    <row r="71" spans="1:7" ht="16.5" thickBot="1">
      <c r="A71" s="45" t="s">
        <v>3</v>
      </c>
      <c r="B71" s="45" t="s">
        <v>44</v>
      </c>
      <c r="C71" s="47" t="s">
        <v>41</v>
      </c>
      <c r="D71" s="48"/>
      <c r="E71" s="48"/>
      <c r="F71" s="48"/>
      <c r="G71" s="49"/>
    </row>
    <row r="72" spans="1:7">
      <c r="A72" s="46"/>
      <c r="B72" s="46"/>
      <c r="C72" s="4" t="s">
        <v>5</v>
      </c>
      <c r="D72" s="4" t="s">
        <v>6</v>
      </c>
      <c r="E72" s="4" t="s">
        <v>7</v>
      </c>
      <c r="F72" s="4" t="s">
        <v>8</v>
      </c>
      <c r="G72" s="4" t="s">
        <v>9</v>
      </c>
    </row>
    <row r="73" spans="1:7">
      <c r="A73" s="5">
        <v>1</v>
      </c>
      <c r="B73" s="5">
        <v>2</v>
      </c>
      <c r="C73" s="5">
        <v>3</v>
      </c>
      <c r="D73" s="5">
        <v>4</v>
      </c>
      <c r="E73" s="5">
        <v>5</v>
      </c>
      <c r="F73" s="5">
        <v>6</v>
      </c>
      <c r="G73" s="5">
        <v>7</v>
      </c>
    </row>
    <row r="74" spans="1:7">
      <c r="A74" s="5">
        <v>1</v>
      </c>
      <c r="B74" s="13" t="s">
        <v>42</v>
      </c>
      <c r="C74" s="5">
        <v>18900</v>
      </c>
      <c r="D74" s="5">
        <v>18900</v>
      </c>
      <c r="E74" s="6">
        <v>54000</v>
      </c>
      <c r="F74" s="6">
        <v>54000</v>
      </c>
      <c r="G74" s="6">
        <v>54000</v>
      </c>
    </row>
    <row r="75" spans="1:7">
      <c r="A75" s="6">
        <v>2</v>
      </c>
      <c r="B75" s="7" t="s">
        <v>33</v>
      </c>
      <c r="C75" s="6">
        <v>136800</v>
      </c>
      <c r="D75" s="6">
        <v>136800</v>
      </c>
      <c r="E75" s="6">
        <v>518400</v>
      </c>
      <c r="F75" s="6">
        <v>518400</v>
      </c>
      <c r="G75" s="6">
        <v>518400</v>
      </c>
    </row>
    <row r="76" spans="1:7">
      <c r="A76" s="6">
        <v>3</v>
      </c>
      <c r="B76" s="7" t="s">
        <v>34</v>
      </c>
      <c r="C76" s="6">
        <v>335200</v>
      </c>
      <c r="D76" s="6">
        <v>335200</v>
      </c>
      <c r="E76" s="6">
        <v>358533</v>
      </c>
      <c r="F76" s="6">
        <v>376460</v>
      </c>
      <c r="G76" s="6">
        <v>395283</v>
      </c>
    </row>
    <row r="77" spans="1:7">
      <c r="A77" s="6">
        <v>4</v>
      </c>
      <c r="B77" s="7" t="s">
        <v>39</v>
      </c>
      <c r="C77" s="6">
        <v>204700</v>
      </c>
      <c r="D77" s="6">
        <v>204700</v>
      </c>
      <c r="E77" s="6">
        <v>225682</v>
      </c>
      <c r="F77" s="6">
        <v>236966</v>
      </c>
      <c r="G77" s="6">
        <v>248814</v>
      </c>
    </row>
    <row r="78" spans="1:7">
      <c r="A78" s="6">
        <v>5</v>
      </c>
      <c r="B78" s="7" t="s">
        <v>36</v>
      </c>
      <c r="C78" s="6">
        <v>47600</v>
      </c>
      <c r="D78" s="6">
        <v>47600</v>
      </c>
      <c r="E78" s="6">
        <v>47600</v>
      </c>
      <c r="F78" s="6">
        <v>47600</v>
      </c>
      <c r="G78" s="6">
        <v>47600</v>
      </c>
    </row>
    <row r="79" spans="1:7">
      <c r="A79" s="6">
        <v>6</v>
      </c>
      <c r="B79" s="7" t="s">
        <v>43</v>
      </c>
      <c r="C79" s="6">
        <v>420000</v>
      </c>
      <c r="D79" s="6">
        <v>420000</v>
      </c>
      <c r="E79" s="6">
        <v>420000</v>
      </c>
      <c r="F79" s="6">
        <v>420000</v>
      </c>
      <c r="G79" s="6">
        <v>420000</v>
      </c>
    </row>
    <row r="80" spans="1:7">
      <c r="A80" s="8"/>
      <c r="B80" s="9" t="s">
        <v>18</v>
      </c>
      <c r="C80" s="10">
        <f>SUM(C74:C79)</f>
        <v>1163200</v>
      </c>
      <c r="D80" s="10">
        <f>SUM(D74:D79)</f>
        <v>1163200</v>
      </c>
      <c r="E80" s="10">
        <f>SUM(E74:E79)</f>
        <v>1624215</v>
      </c>
      <c r="F80" s="10">
        <f>SUM(F74:F79)</f>
        <v>1653426</v>
      </c>
      <c r="G80" s="10">
        <f>SUM(G74:G79)</f>
        <v>1684097</v>
      </c>
    </row>
    <row r="81" spans="1:7">
      <c r="A81" s="7"/>
      <c r="B81" s="6" t="s">
        <v>45</v>
      </c>
      <c r="C81" s="6" t="s">
        <v>20</v>
      </c>
      <c r="D81" s="6" t="s">
        <v>20</v>
      </c>
      <c r="E81" s="6" t="s">
        <v>20</v>
      </c>
      <c r="F81" s="6" t="s">
        <v>20</v>
      </c>
      <c r="G81" s="6" t="s">
        <v>20</v>
      </c>
    </row>
    <row r="82" spans="1:7">
      <c r="A82" s="7">
        <v>7</v>
      </c>
      <c r="B82" s="7" t="s">
        <v>46</v>
      </c>
      <c r="C82" s="6">
        <v>23100</v>
      </c>
      <c r="D82" s="6">
        <v>23100</v>
      </c>
      <c r="E82" s="6">
        <v>66000</v>
      </c>
      <c r="F82" s="6">
        <v>66000</v>
      </c>
      <c r="G82" s="6">
        <v>66000</v>
      </c>
    </row>
    <row r="83" spans="1:7">
      <c r="A83" s="7">
        <v>8</v>
      </c>
      <c r="B83" s="7" t="s">
        <v>47</v>
      </c>
      <c r="C83" s="6">
        <v>136800</v>
      </c>
      <c r="D83" s="6">
        <v>136800</v>
      </c>
      <c r="E83" s="6">
        <v>633600</v>
      </c>
      <c r="F83" s="6">
        <v>633600</v>
      </c>
      <c r="G83" s="6">
        <v>633600</v>
      </c>
    </row>
    <row r="84" spans="1:7">
      <c r="A84" s="7">
        <v>9</v>
      </c>
      <c r="B84" s="7" t="s">
        <v>48</v>
      </c>
      <c r="C84" s="6">
        <v>30000</v>
      </c>
      <c r="D84" s="6">
        <v>44281</v>
      </c>
      <c r="E84" s="6">
        <v>40000</v>
      </c>
      <c r="F84" s="6">
        <v>40000</v>
      </c>
      <c r="G84" s="6">
        <v>45000</v>
      </c>
    </row>
    <row r="85" spans="1:7">
      <c r="A85" s="7">
        <v>10</v>
      </c>
      <c r="B85" s="14" t="s">
        <v>49</v>
      </c>
      <c r="C85" s="6">
        <v>30000</v>
      </c>
      <c r="D85" s="6">
        <v>30000</v>
      </c>
      <c r="E85" s="6">
        <v>36300</v>
      </c>
      <c r="F85" s="6">
        <v>36300</v>
      </c>
      <c r="G85" s="6">
        <v>36300</v>
      </c>
    </row>
    <row r="86" spans="1:7">
      <c r="A86" s="7">
        <v>11</v>
      </c>
      <c r="B86" s="7" t="s">
        <v>50</v>
      </c>
      <c r="C86" s="6">
        <v>5000</v>
      </c>
      <c r="D86" s="6">
        <v>5000</v>
      </c>
      <c r="E86" s="6">
        <v>5000</v>
      </c>
      <c r="F86" s="6">
        <v>5000</v>
      </c>
      <c r="G86" s="6">
        <v>5000</v>
      </c>
    </row>
    <row r="87" spans="1:7">
      <c r="A87" s="7">
        <v>12</v>
      </c>
      <c r="B87" s="7" t="s">
        <v>51</v>
      </c>
      <c r="C87" s="6">
        <v>12000</v>
      </c>
      <c r="D87" s="6">
        <v>12000</v>
      </c>
      <c r="E87" s="6">
        <v>13000</v>
      </c>
      <c r="F87" s="6">
        <v>15000</v>
      </c>
      <c r="G87" s="6">
        <v>15000</v>
      </c>
    </row>
    <row r="88" spans="1:7">
      <c r="A88" s="7">
        <v>13</v>
      </c>
      <c r="B88" s="7" t="s">
        <v>52</v>
      </c>
      <c r="C88" s="6">
        <v>50000</v>
      </c>
      <c r="D88" s="6">
        <v>50000</v>
      </c>
      <c r="E88" s="6">
        <v>50000</v>
      </c>
      <c r="F88" s="6">
        <v>60000</v>
      </c>
      <c r="G88" s="6">
        <v>60000</v>
      </c>
    </row>
    <row r="89" spans="1:7">
      <c r="A89" s="7">
        <v>14</v>
      </c>
      <c r="B89" s="7" t="s">
        <v>53</v>
      </c>
      <c r="C89" s="6">
        <v>8400</v>
      </c>
      <c r="D89" s="6">
        <v>8400</v>
      </c>
      <c r="E89" s="6">
        <v>8400</v>
      </c>
      <c r="F89" s="6">
        <v>8400</v>
      </c>
      <c r="G89" s="6">
        <v>8400</v>
      </c>
    </row>
    <row r="90" spans="1:7">
      <c r="A90" s="7">
        <v>15</v>
      </c>
      <c r="B90" s="6" t="s">
        <v>54</v>
      </c>
      <c r="C90" s="6">
        <v>50000</v>
      </c>
      <c r="D90" s="6">
        <v>50000</v>
      </c>
      <c r="E90" s="6">
        <v>50000</v>
      </c>
      <c r="F90" s="6">
        <v>55000</v>
      </c>
      <c r="G90" s="6">
        <v>55000</v>
      </c>
    </row>
    <row r="91" spans="1:7">
      <c r="A91" s="7">
        <v>16</v>
      </c>
      <c r="B91" s="6" t="s">
        <v>55</v>
      </c>
      <c r="C91" s="6">
        <v>35000</v>
      </c>
      <c r="D91" s="6">
        <v>35000</v>
      </c>
      <c r="E91" s="6">
        <v>50000</v>
      </c>
      <c r="F91" s="6">
        <v>50000</v>
      </c>
      <c r="G91" s="6">
        <v>50000</v>
      </c>
    </row>
    <row r="92" spans="1:7">
      <c r="A92" s="7">
        <v>17</v>
      </c>
      <c r="B92" s="14" t="s">
        <v>59</v>
      </c>
      <c r="C92" s="6">
        <v>100000</v>
      </c>
      <c r="D92" s="6">
        <v>100000</v>
      </c>
      <c r="E92" s="6">
        <v>120000</v>
      </c>
      <c r="F92" s="6">
        <v>120000</v>
      </c>
      <c r="G92" s="6">
        <v>120000</v>
      </c>
    </row>
    <row r="93" spans="1:7">
      <c r="A93" s="7">
        <v>18</v>
      </c>
      <c r="B93" s="6" t="s">
        <v>56</v>
      </c>
      <c r="C93" s="6">
        <v>20000</v>
      </c>
      <c r="D93" s="6">
        <v>20000</v>
      </c>
      <c r="E93" s="6">
        <v>20000</v>
      </c>
      <c r="F93" s="6">
        <v>25000</v>
      </c>
      <c r="G93" s="6">
        <v>25000</v>
      </c>
    </row>
    <row r="94" spans="1:7">
      <c r="A94" s="7">
        <v>18</v>
      </c>
      <c r="B94" s="7" t="s">
        <v>57</v>
      </c>
      <c r="C94" s="6">
        <v>10000</v>
      </c>
      <c r="D94" s="6">
        <v>10000</v>
      </c>
      <c r="E94" s="6">
        <v>10000</v>
      </c>
      <c r="F94" s="6">
        <v>10000</v>
      </c>
      <c r="G94" s="6">
        <v>10000</v>
      </c>
    </row>
    <row r="95" spans="1:7">
      <c r="A95" s="7">
        <v>19</v>
      </c>
      <c r="B95" s="7" t="s">
        <v>58</v>
      </c>
      <c r="C95" s="6">
        <v>50000</v>
      </c>
      <c r="D95" s="6">
        <v>50000</v>
      </c>
      <c r="E95" s="6">
        <v>50000</v>
      </c>
      <c r="F95" s="6">
        <v>60000</v>
      </c>
      <c r="G95" s="6">
        <v>60000</v>
      </c>
    </row>
    <row r="96" spans="1:7">
      <c r="A96" s="8"/>
      <c r="B96" s="9" t="s">
        <v>18</v>
      </c>
      <c r="C96" s="10">
        <f>SUM(C82:C95)</f>
        <v>560300</v>
      </c>
      <c r="D96" s="10">
        <f t="shared" ref="D96:G96" si="7">SUM(D82:D95)</f>
        <v>574581</v>
      </c>
      <c r="E96" s="10">
        <f t="shared" si="7"/>
        <v>1152300</v>
      </c>
      <c r="F96" s="10">
        <f t="shared" si="7"/>
        <v>1184300</v>
      </c>
      <c r="G96" s="10">
        <f t="shared" si="7"/>
        <v>1189300</v>
      </c>
    </row>
    <row r="97" spans="1:7">
      <c r="A97" s="7"/>
      <c r="B97" s="6" t="s">
        <v>60</v>
      </c>
      <c r="C97" s="6">
        <v>1400000</v>
      </c>
      <c r="D97" s="6">
        <v>1500000</v>
      </c>
      <c r="E97" s="6">
        <v>1600000</v>
      </c>
      <c r="F97" s="6">
        <v>1700000</v>
      </c>
      <c r="G97" s="6">
        <v>1800000</v>
      </c>
    </row>
    <row r="98" spans="1:7">
      <c r="A98" s="7">
        <v>20</v>
      </c>
      <c r="B98" s="7" t="s">
        <v>62</v>
      </c>
      <c r="C98" s="6">
        <f>SUM(C97*25%)</f>
        <v>350000</v>
      </c>
      <c r="D98" s="6">
        <f>SUM(D97*25%)</f>
        <v>375000</v>
      </c>
      <c r="E98" s="6">
        <f t="shared" ref="E98:G98" si="8">SUM(E97*25%)</f>
        <v>400000</v>
      </c>
      <c r="F98" s="6">
        <f t="shared" si="8"/>
        <v>425000</v>
      </c>
      <c r="G98" s="6">
        <f t="shared" si="8"/>
        <v>450000</v>
      </c>
    </row>
    <row r="99" spans="1:7">
      <c r="A99" s="7">
        <v>21</v>
      </c>
      <c r="B99" s="7" t="s">
        <v>63</v>
      </c>
      <c r="C99" s="6">
        <f>SUM(C97*10%)</f>
        <v>140000</v>
      </c>
      <c r="D99" s="6">
        <f t="shared" ref="D99:G99" si="9">SUM(D97*10%)</f>
        <v>150000</v>
      </c>
      <c r="E99" s="6">
        <f t="shared" si="9"/>
        <v>160000</v>
      </c>
      <c r="F99" s="6">
        <f t="shared" si="9"/>
        <v>170000</v>
      </c>
      <c r="G99" s="6">
        <f t="shared" si="9"/>
        <v>180000</v>
      </c>
    </row>
    <row r="100" spans="1:7">
      <c r="A100" s="7">
        <v>22</v>
      </c>
      <c r="B100" s="7" t="s">
        <v>64</v>
      </c>
      <c r="C100" s="6">
        <f>SUM(C97*10%)</f>
        <v>140000</v>
      </c>
      <c r="D100" s="6">
        <f t="shared" ref="D100:G100" si="10">SUM(D97*10%)</f>
        <v>150000</v>
      </c>
      <c r="E100" s="6">
        <f t="shared" si="10"/>
        <v>160000</v>
      </c>
      <c r="F100" s="6">
        <f t="shared" si="10"/>
        <v>170000</v>
      </c>
      <c r="G100" s="6">
        <f t="shared" si="10"/>
        <v>180000</v>
      </c>
    </row>
    <row r="101" spans="1:7">
      <c r="A101" s="7">
        <v>23</v>
      </c>
      <c r="B101" s="14" t="s">
        <v>65</v>
      </c>
      <c r="C101" s="6">
        <f>SUM(C97*7%)</f>
        <v>98000.000000000015</v>
      </c>
      <c r="D101" s="6">
        <f t="shared" ref="D101:G101" si="11">SUM(D97*7%)</f>
        <v>105000.00000000001</v>
      </c>
      <c r="E101" s="6">
        <f t="shared" si="11"/>
        <v>112000.00000000001</v>
      </c>
      <c r="F101" s="6">
        <f t="shared" si="11"/>
        <v>119000.00000000001</v>
      </c>
      <c r="G101" s="6">
        <f t="shared" si="11"/>
        <v>126000.00000000001</v>
      </c>
    </row>
    <row r="102" spans="1:7">
      <c r="A102" s="7">
        <v>24</v>
      </c>
      <c r="B102" s="7" t="s">
        <v>66</v>
      </c>
      <c r="C102" s="6">
        <f>SUM(C97*40%)</f>
        <v>560000</v>
      </c>
      <c r="D102" s="6">
        <f t="shared" ref="D102:G102" si="12">SUM(D97*40%)</f>
        <v>600000</v>
      </c>
      <c r="E102" s="6">
        <f t="shared" si="12"/>
        <v>640000</v>
      </c>
      <c r="F102" s="6">
        <f t="shared" si="12"/>
        <v>680000</v>
      </c>
      <c r="G102" s="6">
        <f t="shared" si="12"/>
        <v>720000</v>
      </c>
    </row>
    <row r="103" spans="1:7">
      <c r="A103" s="7">
        <v>25</v>
      </c>
      <c r="B103" s="7" t="s">
        <v>67</v>
      </c>
      <c r="C103" s="6">
        <f>SUM(C97*2.5%)</f>
        <v>35000</v>
      </c>
      <c r="D103" s="6">
        <f t="shared" ref="D103:G103" si="13">SUM(D97*2.5%)</f>
        <v>37500</v>
      </c>
      <c r="E103" s="6">
        <f t="shared" si="13"/>
        <v>40000</v>
      </c>
      <c r="F103" s="6">
        <f t="shared" si="13"/>
        <v>42500</v>
      </c>
      <c r="G103" s="6">
        <f t="shared" si="13"/>
        <v>45000</v>
      </c>
    </row>
    <row r="104" spans="1:7">
      <c r="A104" s="7">
        <v>26</v>
      </c>
      <c r="B104" s="7" t="s">
        <v>68</v>
      </c>
      <c r="C104" s="6">
        <f>SUM(C97*2.5%)</f>
        <v>35000</v>
      </c>
      <c r="D104" s="6">
        <f t="shared" ref="D104:G104" si="14">SUM(D97*2.5%)</f>
        <v>37500</v>
      </c>
      <c r="E104" s="6">
        <f t="shared" si="14"/>
        <v>40000</v>
      </c>
      <c r="F104" s="6">
        <f t="shared" si="14"/>
        <v>42500</v>
      </c>
      <c r="G104" s="6">
        <f t="shared" si="14"/>
        <v>45000</v>
      </c>
    </row>
    <row r="105" spans="1:7">
      <c r="A105" s="7">
        <v>27</v>
      </c>
      <c r="B105" s="7" t="s">
        <v>69</v>
      </c>
      <c r="C105" s="6">
        <f>SUM(C97*3%)</f>
        <v>42000</v>
      </c>
      <c r="D105" s="6">
        <f t="shared" ref="D105:G105" si="15">SUM(D97*3%)</f>
        <v>45000</v>
      </c>
      <c r="E105" s="6">
        <f t="shared" si="15"/>
        <v>48000</v>
      </c>
      <c r="F105" s="6">
        <f t="shared" si="15"/>
        <v>51000</v>
      </c>
      <c r="G105" s="6">
        <f t="shared" si="15"/>
        <v>54000</v>
      </c>
    </row>
    <row r="106" spans="1:7">
      <c r="A106" s="8"/>
      <c r="B106" s="9" t="s">
        <v>18</v>
      </c>
      <c r="C106" s="10">
        <f>SUM(C98:C105)</f>
        <v>1400000</v>
      </c>
      <c r="D106" s="10">
        <f>SUM(D98:D105)</f>
        <v>1500000</v>
      </c>
      <c r="E106" s="10">
        <f>SUM(E98:E105)</f>
        <v>1600000</v>
      </c>
      <c r="F106" s="10">
        <f>SUM(F98:F105)</f>
        <v>1700000</v>
      </c>
      <c r="G106" s="10">
        <f>SUM(G98:G105)</f>
        <v>1800000</v>
      </c>
    </row>
    <row r="107" spans="1:7">
      <c r="A107" s="7"/>
      <c r="B107" s="6" t="s">
        <v>61</v>
      </c>
      <c r="C107" s="6">
        <v>800000</v>
      </c>
      <c r="D107" s="6">
        <v>800000</v>
      </c>
      <c r="E107" s="6">
        <v>900000</v>
      </c>
      <c r="F107" s="6">
        <v>900000</v>
      </c>
      <c r="G107" s="6">
        <v>1000000</v>
      </c>
    </row>
    <row r="108" spans="1:7">
      <c r="A108" s="7">
        <v>20</v>
      </c>
      <c r="B108" s="7" t="s">
        <v>70</v>
      </c>
      <c r="C108" s="6">
        <f>SUM(C107*12%)</f>
        <v>96000</v>
      </c>
      <c r="D108" s="6">
        <f t="shared" ref="D108:G108" si="16">SUM(D107*12%)</f>
        <v>96000</v>
      </c>
      <c r="E108" s="6">
        <f t="shared" si="16"/>
        <v>108000</v>
      </c>
      <c r="F108" s="6">
        <f t="shared" si="16"/>
        <v>108000</v>
      </c>
      <c r="G108" s="6">
        <f t="shared" si="16"/>
        <v>120000</v>
      </c>
    </row>
    <row r="109" spans="1:7">
      <c r="A109" s="7">
        <v>21</v>
      </c>
      <c r="B109" s="7" t="s">
        <v>71</v>
      </c>
      <c r="C109" s="6">
        <f>SUM(C107*20%)</f>
        <v>160000</v>
      </c>
      <c r="D109" s="6">
        <f t="shared" ref="D109:G109" si="17">SUM(D107*20%)</f>
        <v>160000</v>
      </c>
      <c r="E109" s="6">
        <f t="shared" si="17"/>
        <v>180000</v>
      </c>
      <c r="F109" s="6">
        <f t="shared" si="17"/>
        <v>180000</v>
      </c>
      <c r="G109" s="6">
        <f t="shared" si="17"/>
        <v>200000</v>
      </c>
    </row>
    <row r="110" spans="1:7">
      <c r="A110" s="7">
        <v>22</v>
      </c>
      <c r="B110" s="7" t="s">
        <v>72</v>
      </c>
      <c r="C110" s="6">
        <f>SUM(C107*15%)</f>
        <v>120000</v>
      </c>
      <c r="D110" s="6">
        <f t="shared" ref="D110:G110" si="18">SUM(D107*15%)</f>
        <v>120000</v>
      </c>
      <c r="E110" s="6">
        <f t="shared" si="18"/>
        <v>135000</v>
      </c>
      <c r="F110" s="6">
        <f t="shared" si="18"/>
        <v>135000</v>
      </c>
      <c r="G110" s="6">
        <f t="shared" si="18"/>
        <v>150000</v>
      </c>
    </row>
    <row r="111" spans="1:7">
      <c r="A111" s="7">
        <v>23</v>
      </c>
      <c r="B111" s="14" t="s">
        <v>73</v>
      </c>
      <c r="C111" s="6">
        <f>SUM(C107*10%)</f>
        <v>80000</v>
      </c>
      <c r="D111" s="6">
        <f t="shared" ref="D111:G111" si="19">SUM(D107*10%)</f>
        <v>80000</v>
      </c>
      <c r="E111" s="6">
        <f t="shared" si="19"/>
        <v>90000</v>
      </c>
      <c r="F111" s="6">
        <f t="shared" si="19"/>
        <v>90000</v>
      </c>
      <c r="G111" s="6">
        <f t="shared" si="19"/>
        <v>100000</v>
      </c>
    </row>
    <row r="112" spans="1:7">
      <c r="A112" s="7">
        <v>24</v>
      </c>
      <c r="B112" s="7" t="s">
        <v>74</v>
      </c>
      <c r="C112" s="6">
        <f>SUM(C107*23%)</f>
        <v>184000</v>
      </c>
      <c r="D112" s="6">
        <f t="shared" ref="D112:G112" si="20">SUM(D107*23%)</f>
        <v>184000</v>
      </c>
      <c r="E112" s="6">
        <f t="shared" si="20"/>
        <v>207000</v>
      </c>
      <c r="F112" s="6">
        <f t="shared" si="20"/>
        <v>207000</v>
      </c>
      <c r="G112" s="6">
        <f t="shared" si="20"/>
        <v>230000</v>
      </c>
    </row>
    <row r="113" spans="1:7">
      <c r="A113" s="7">
        <v>25</v>
      </c>
      <c r="B113" s="7" t="s">
        <v>75</v>
      </c>
      <c r="C113" s="6">
        <f>SUM(C107*10%)</f>
        <v>80000</v>
      </c>
      <c r="D113" s="6">
        <f t="shared" ref="D113:G113" si="21">SUM(D107*10%)</f>
        <v>80000</v>
      </c>
      <c r="E113" s="6">
        <f t="shared" si="21"/>
        <v>90000</v>
      </c>
      <c r="F113" s="6">
        <f t="shared" si="21"/>
        <v>90000</v>
      </c>
      <c r="G113" s="6">
        <f t="shared" si="21"/>
        <v>100000</v>
      </c>
    </row>
    <row r="114" spans="1:7">
      <c r="A114" s="7">
        <v>26</v>
      </c>
      <c r="B114" s="7" t="s">
        <v>76</v>
      </c>
      <c r="C114" s="6">
        <f>SUM(C107*10%)</f>
        <v>80000</v>
      </c>
      <c r="D114" s="6">
        <f t="shared" ref="D114:G114" si="22">SUM(D107*10%)</f>
        <v>80000</v>
      </c>
      <c r="E114" s="6">
        <f t="shared" si="22"/>
        <v>90000</v>
      </c>
      <c r="F114" s="6">
        <f t="shared" si="22"/>
        <v>90000</v>
      </c>
      <c r="G114" s="6">
        <f t="shared" si="22"/>
        <v>100000</v>
      </c>
    </row>
    <row r="115" spans="1:7">
      <c r="A115" s="8"/>
      <c r="B115" s="9" t="s">
        <v>18</v>
      </c>
      <c r="C115" s="10">
        <f>SUM(C108:C114)</f>
        <v>800000</v>
      </c>
      <c r="D115" s="10">
        <f>SUM(D108:D114)</f>
        <v>800000</v>
      </c>
      <c r="E115" s="10">
        <f>SUM(E108:E114)</f>
        <v>900000</v>
      </c>
      <c r="F115" s="10">
        <f>SUM(F108:F114)</f>
        <v>900000</v>
      </c>
      <c r="G115" s="10">
        <f>SUM(G108:G114)</f>
        <v>1000000</v>
      </c>
    </row>
    <row r="116" spans="1:7">
      <c r="A116" s="7"/>
      <c r="B116" s="6" t="s">
        <v>77</v>
      </c>
      <c r="C116" s="6">
        <v>300000</v>
      </c>
      <c r="D116" s="6">
        <v>350000</v>
      </c>
      <c r="E116" s="6">
        <v>350000</v>
      </c>
      <c r="F116" s="6">
        <v>400000</v>
      </c>
      <c r="G116" s="6">
        <v>400000</v>
      </c>
    </row>
    <row r="117" spans="1:7">
      <c r="A117" s="7">
        <v>27</v>
      </c>
      <c r="B117" s="7" t="s">
        <v>78</v>
      </c>
      <c r="C117" s="6">
        <f>SUM(C116*40%)</f>
        <v>120000</v>
      </c>
      <c r="D117" s="6">
        <f t="shared" ref="D117:G117" si="23">SUM(D116*40%)</f>
        <v>140000</v>
      </c>
      <c r="E117" s="6">
        <f t="shared" si="23"/>
        <v>140000</v>
      </c>
      <c r="F117" s="6">
        <f t="shared" si="23"/>
        <v>160000</v>
      </c>
      <c r="G117" s="6">
        <f t="shared" si="23"/>
        <v>160000</v>
      </c>
    </row>
    <row r="118" spans="1:7">
      <c r="A118" s="7">
        <v>22</v>
      </c>
      <c r="B118" s="7" t="s">
        <v>79</v>
      </c>
      <c r="C118" s="6">
        <f>SUM(C116*20%)</f>
        <v>60000</v>
      </c>
      <c r="D118" s="6">
        <f t="shared" ref="D118:G118" si="24">SUM(D116*20%)</f>
        <v>70000</v>
      </c>
      <c r="E118" s="6">
        <f t="shared" si="24"/>
        <v>70000</v>
      </c>
      <c r="F118" s="6">
        <f t="shared" si="24"/>
        <v>80000</v>
      </c>
      <c r="G118" s="6">
        <f t="shared" si="24"/>
        <v>80000</v>
      </c>
    </row>
    <row r="119" spans="1:7">
      <c r="A119" s="7">
        <v>24</v>
      </c>
      <c r="B119" s="7" t="s">
        <v>66</v>
      </c>
      <c r="C119" s="6">
        <f>SUM(C116*40%)</f>
        <v>120000</v>
      </c>
      <c r="D119" s="6">
        <f t="shared" ref="D119:G119" si="25">SUM(D116*40%)</f>
        <v>140000</v>
      </c>
      <c r="E119" s="6">
        <f t="shared" si="25"/>
        <v>140000</v>
      </c>
      <c r="F119" s="6">
        <f t="shared" si="25"/>
        <v>160000</v>
      </c>
      <c r="G119" s="6">
        <f t="shared" si="25"/>
        <v>160000</v>
      </c>
    </row>
    <row r="120" spans="1:7">
      <c r="A120" s="8"/>
      <c r="B120" s="9" t="s">
        <v>18</v>
      </c>
      <c r="C120" s="10">
        <f>SUM(C117:C119)</f>
        <v>300000</v>
      </c>
      <c r="D120" s="10">
        <f>SUM(D117:D119)</f>
        <v>350000</v>
      </c>
      <c r="E120" s="10">
        <f>SUM(E117:E119)</f>
        <v>350000</v>
      </c>
      <c r="F120" s="10">
        <f>SUM(F117:F119)</f>
        <v>400000</v>
      </c>
      <c r="G120" s="10">
        <f>SUM(G117:G119)</f>
        <v>400000</v>
      </c>
    </row>
    <row r="121" spans="1:7">
      <c r="A121" s="7"/>
      <c r="B121" s="6" t="s">
        <v>81</v>
      </c>
      <c r="C121" s="6">
        <v>2000000</v>
      </c>
      <c r="D121" s="6">
        <v>2200000</v>
      </c>
      <c r="E121" s="6">
        <v>2275000</v>
      </c>
      <c r="F121" s="6">
        <v>2275000</v>
      </c>
      <c r="G121" s="6">
        <v>2400000</v>
      </c>
    </row>
    <row r="122" spans="1:7">
      <c r="A122" s="7">
        <v>25</v>
      </c>
      <c r="B122" s="7" t="s">
        <v>80</v>
      </c>
      <c r="C122" s="6">
        <f>SUM(C121*50%)</f>
        <v>1000000</v>
      </c>
      <c r="D122" s="6">
        <f t="shared" ref="D122:G122" si="26">SUM(D121*50%)</f>
        <v>1100000</v>
      </c>
      <c r="E122" s="6">
        <f t="shared" si="26"/>
        <v>1137500</v>
      </c>
      <c r="F122" s="6">
        <f t="shared" si="26"/>
        <v>1137500</v>
      </c>
      <c r="G122" s="6">
        <f t="shared" si="26"/>
        <v>1200000</v>
      </c>
    </row>
    <row r="123" spans="1:7">
      <c r="A123" s="7">
        <v>26</v>
      </c>
      <c r="B123" s="7" t="s">
        <v>82</v>
      </c>
      <c r="C123" s="6">
        <f>SUM(C121*50%)</f>
        <v>1000000</v>
      </c>
      <c r="D123" s="6">
        <f t="shared" ref="D123:G123" si="27">SUM(D121*50%)</f>
        <v>1100000</v>
      </c>
      <c r="E123" s="6">
        <f t="shared" si="27"/>
        <v>1137500</v>
      </c>
      <c r="F123" s="6">
        <f t="shared" si="27"/>
        <v>1137500</v>
      </c>
      <c r="G123" s="6">
        <f t="shared" si="27"/>
        <v>1200000</v>
      </c>
    </row>
    <row r="124" spans="1:7">
      <c r="A124" s="8"/>
      <c r="B124" s="9" t="s">
        <v>18</v>
      </c>
      <c r="C124" s="10">
        <f>SUM(C122:C123)</f>
        <v>2000000</v>
      </c>
      <c r="D124" s="10">
        <f>SUM(D122:D123)</f>
        <v>2200000</v>
      </c>
      <c r="E124" s="10">
        <f>SUM(E122:E123)</f>
        <v>2275000</v>
      </c>
      <c r="F124" s="10">
        <f>SUM(F122:F123)</f>
        <v>2275000</v>
      </c>
      <c r="G124" s="10">
        <f>SUM(G122:G123)</f>
        <v>2400000</v>
      </c>
    </row>
    <row r="125" spans="1:7">
      <c r="A125" s="7"/>
      <c r="B125" s="6" t="s">
        <v>84</v>
      </c>
      <c r="C125" s="6">
        <v>500000</v>
      </c>
      <c r="D125" s="6">
        <v>550000</v>
      </c>
      <c r="E125" s="6">
        <v>575000</v>
      </c>
      <c r="F125" s="6">
        <v>575000</v>
      </c>
      <c r="G125" s="6">
        <v>600000</v>
      </c>
    </row>
    <row r="126" spans="1:7">
      <c r="A126" s="7">
        <v>27</v>
      </c>
      <c r="B126" s="7" t="s">
        <v>86</v>
      </c>
      <c r="C126" s="6">
        <f>SUM(C125*40%)</f>
        <v>200000</v>
      </c>
      <c r="D126" s="6">
        <f t="shared" ref="D126" si="28">SUM(D125*40%)</f>
        <v>220000</v>
      </c>
      <c r="E126" s="6">
        <f t="shared" ref="E126" si="29">SUM(E125*40%)</f>
        <v>230000</v>
      </c>
      <c r="F126" s="6">
        <f t="shared" ref="F126" si="30">SUM(F125*40%)</f>
        <v>230000</v>
      </c>
      <c r="G126" s="6">
        <f t="shared" ref="G126" si="31">SUM(G125*40%)</f>
        <v>240000</v>
      </c>
    </row>
    <row r="127" spans="1:7">
      <c r="A127" s="7">
        <v>28</v>
      </c>
      <c r="B127" s="7" t="s">
        <v>87</v>
      </c>
      <c r="C127" s="6">
        <f>SUM(C125*30%)</f>
        <v>150000</v>
      </c>
      <c r="D127" s="6">
        <f t="shared" ref="D127" si="32">SUM(D125*30%)</f>
        <v>165000</v>
      </c>
      <c r="E127" s="6">
        <f t="shared" ref="E127:G127" si="33">SUM(E125*30%)</f>
        <v>172500</v>
      </c>
      <c r="F127" s="6">
        <f t="shared" si="33"/>
        <v>172500</v>
      </c>
      <c r="G127" s="6">
        <f t="shared" si="33"/>
        <v>180000</v>
      </c>
    </row>
    <row r="128" spans="1:7">
      <c r="A128" s="7">
        <v>29</v>
      </c>
      <c r="B128" s="7" t="s">
        <v>88</v>
      </c>
      <c r="C128" s="6">
        <f>SUM(C125*30%)</f>
        <v>150000</v>
      </c>
      <c r="D128" s="6">
        <f t="shared" ref="D128" si="34">SUM(D125*30%)</f>
        <v>165000</v>
      </c>
      <c r="E128" s="6">
        <f t="shared" ref="E128:G128" si="35">SUM(E125*30%)</f>
        <v>172500</v>
      </c>
      <c r="F128" s="6">
        <f t="shared" si="35"/>
        <v>172500</v>
      </c>
      <c r="G128" s="6">
        <f t="shared" si="35"/>
        <v>180000</v>
      </c>
    </row>
    <row r="129" spans="1:7">
      <c r="A129" s="8"/>
      <c r="B129" s="9" t="s">
        <v>18</v>
      </c>
      <c r="C129" s="10">
        <f>SUM(C126:C128)</f>
        <v>500000</v>
      </c>
      <c r="D129" s="10">
        <f>SUM(D126:D128)</f>
        <v>550000</v>
      </c>
      <c r="E129" s="10">
        <f t="shared" ref="E129:G129" si="36">SUM(E126:E128)</f>
        <v>575000</v>
      </c>
      <c r="F129" s="10">
        <f t="shared" si="36"/>
        <v>575000</v>
      </c>
      <c r="G129" s="10">
        <f t="shared" si="36"/>
        <v>600000</v>
      </c>
    </row>
    <row r="130" spans="1:7">
      <c r="A130" s="7"/>
      <c r="B130" s="6" t="s">
        <v>89</v>
      </c>
      <c r="C130" s="6" t="s">
        <v>20</v>
      </c>
      <c r="D130" s="6" t="s">
        <v>20</v>
      </c>
      <c r="E130" s="6" t="s">
        <v>20</v>
      </c>
      <c r="F130" s="6" t="s">
        <v>20</v>
      </c>
      <c r="G130" s="6" t="s">
        <v>20</v>
      </c>
    </row>
    <row r="131" spans="1:7">
      <c r="A131" s="7">
        <v>30</v>
      </c>
      <c r="B131" s="7" t="s">
        <v>90</v>
      </c>
      <c r="C131" s="6">
        <v>2080000</v>
      </c>
      <c r="D131" s="6">
        <v>2080000</v>
      </c>
      <c r="E131" s="6">
        <v>2100000</v>
      </c>
      <c r="F131" s="6">
        <v>2100000</v>
      </c>
      <c r="G131" s="6">
        <v>2100000</v>
      </c>
    </row>
    <row r="132" spans="1:7">
      <c r="A132" s="8"/>
      <c r="B132" s="9" t="s">
        <v>18</v>
      </c>
      <c r="C132" s="10">
        <f>SUM(C131:C131)</f>
        <v>2080000</v>
      </c>
      <c r="D132" s="10">
        <f>SUM(D131:D131)</f>
        <v>2080000</v>
      </c>
      <c r="E132" s="10">
        <f>SUM(E131:E131)</f>
        <v>2100000</v>
      </c>
      <c r="F132" s="10">
        <f>SUM(F131:F131)</f>
        <v>2100000</v>
      </c>
      <c r="G132" s="10">
        <f>SUM(G131:G131)</f>
        <v>2100000</v>
      </c>
    </row>
    <row r="133" spans="1:7" ht="16.5" thickBot="1">
      <c r="B133" s="11" t="s">
        <v>92</v>
      </c>
      <c r="C133" s="15">
        <f>SUM(C80+C96+C106+C115+C120+C124+C129+C132)</f>
        <v>8803500</v>
      </c>
      <c r="D133" s="15">
        <f t="shared" ref="D133:G133" si="37">SUM(D80+D96+D106+D115+D120+D124+D129+D132)</f>
        <v>9217781</v>
      </c>
      <c r="E133" s="15">
        <f t="shared" si="37"/>
        <v>10576515</v>
      </c>
      <c r="F133" s="15">
        <f t="shared" si="37"/>
        <v>10787726</v>
      </c>
      <c r="G133" s="15">
        <f t="shared" si="37"/>
        <v>11173397</v>
      </c>
    </row>
    <row r="134" spans="1:7" ht="16.5" thickTop="1"/>
  </sheetData>
  <mergeCells count="6">
    <mergeCell ref="A4:A5"/>
    <mergeCell ref="B4:B5"/>
    <mergeCell ref="C4:G4"/>
    <mergeCell ref="A71:A72"/>
    <mergeCell ref="B71:B72"/>
    <mergeCell ref="C71:G71"/>
  </mergeCells>
  <pageMargins left="1" right="0.4" top="0.2" bottom="0.2" header="0.3" footer="0.3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opLeftCell="A118" zoomScale="115" zoomScaleNormal="115" workbookViewId="0">
      <selection activeCell="G97" sqref="G97"/>
    </sheetView>
  </sheetViews>
  <sheetFormatPr defaultRowHeight="16.5"/>
  <cols>
    <col min="1" max="1" width="32.42578125" style="16" customWidth="1"/>
    <col min="2" max="4" width="9.140625" style="16"/>
    <col min="5" max="5" width="10.140625" style="16" customWidth="1"/>
    <col min="6" max="8" width="9.140625" style="16"/>
    <col min="9" max="9" width="7.7109375" style="16" customWidth="1"/>
    <col min="10" max="10" width="10.42578125" style="16" customWidth="1"/>
    <col min="11" max="16384" width="9.140625" style="16"/>
  </cols>
  <sheetData>
    <row r="1" spans="1:10">
      <c r="C1" s="17" t="s">
        <v>0</v>
      </c>
    </row>
    <row r="2" spans="1:10">
      <c r="C2" s="17" t="s">
        <v>95</v>
      </c>
    </row>
    <row r="3" spans="1:10">
      <c r="C3" s="17" t="s">
        <v>93</v>
      </c>
    </row>
    <row r="4" spans="1:10" ht="21.75">
      <c r="C4" s="23" t="s">
        <v>94</v>
      </c>
    </row>
    <row r="5" spans="1:10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>
      <c r="A6" s="22" t="s">
        <v>96</v>
      </c>
      <c r="B6" s="18" t="s">
        <v>21</v>
      </c>
      <c r="C6" s="18" t="s">
        <v>97</v>
      </c>
      <c r="D6" s="19">
        <v>0.01</v>
      </c>
      <c r="E6" s="18" t="s">
        <v>98</v>
      </c>
      <c r="F6" s="18" t="s">
        <v>99</v>
      </c>
      <c r="G6" s="18" t="s">
        <v>100</v>
      </c>
      <c r="H6" s="18" t="s">
        <v>101</v>
      </c>
      <c r="I6" s="18" t="s">
        <v>102</v>
      </c>
      <c r="J6" s="18" t="s">
        <v>18</v>
      </c>
    </row>
    <row r="7" spans="1:10">
      <c r="A7" s="20" t="s">
        <v>103</v>
      </c>
      <c r="B7" s="20">
        <v>140000</v>
      </c>
      <c r="C7" s="20">
        <v>160000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f>SUM(B7:I7)</f>
        <v>300000</v>
      </c>
    </row>
    <row r="8" spans="1:10">
      <c r="A8" s="20" t="s">
        <v>85</v>
      </c>
      <c r="B8" s="20">
        <v>350000</v>
      </c>
      <c r="C8" s="20">
        <v>96000</v>
      </c>
      <c r="D8" s="20">
        <v>120000</v>
      </c>
      <c r="E8" s="20">
        <v>150000</v>
      </c>
      <c r="F8" s="20">
        <v>0</v>
      </c>
      <c r="G8" s="20">
        <v>0</v>
      </c>
      <c r="H8" s="20">
        <v>0</v>
      </c>
      <c r="I8" s="20">
        <v>0</v>
      </c>
      <c r="J8" s="20">
        <f t="shared" ref="J8:J15" si="0">SUM(B8:I8)</f>
        <v>716000</v>
      </c>
    </row>
    <row r="9" spans="1:10">
      <c r="A9" s="20" t="s">
        <v>104</v>
      </c>
      <c r="B9" s="20">
        <v>140000</v>
      </c>
      <c r="C9" s="20">
        <v>120000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f t="shared" si="0"/>
        <v>260000</v>
      </c>
    </row>
    <row r="10" spans="1:10">
      <c r="A10" s="20" t="s">
        <v>105</v>
      </c>
      <c r="B10" s="20">
        <v>98000</v>
      </c>
      <c r="C10" s="20">
        <v>80000</v>
      </c>
      <c r="D10" s="20">
        <v>60000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f t="shared" si="0"/>
        <v>238000</v>
      </c>
    </row>
    <row r="11" spans="1:10">
      <c r="A11" s="20" t="s">
        <v>106</v>
      </c>
      <c r="B11" s="20">
        <v>560000</v>
      </c>
      <c r="C11" s="20">
        <v>184000</v>
      </c>
      <c r="D11" s="20">
        <v>120000</v>
      </c>
      <c r="E11" s="25">
        <v>200000</v>
      </c>
      <c r="F11" s="51">
        <v>1000000</v>
      </c>
      <c r="G11" s="52"/>
      <c r="H11" s="20">
        <v>2080000</v>
      </c>
      <c r="I11" s="20">
        <v>0</v>
      </c>
      <c r="J11" s="20">
        <f>SUM(B11:I11)</f>
        <v>4144000</v>
      </c>
    </row>
    <row r="12" spans="1:10">
      <c r="A12" s="20" t="s">
        <v>107</v>
      </c>
      <c r="B12" s="20">
        <v>70000</v>
      </c>
      <c r="C12" s="20">
        <v>0</v>
      </c>
      <c r="D12" s="20"/>
      <c r="E12" s="20"/>
      <c r="F12" s="20"/>
      <c r="G12" s="20"/>
      <c r="H12" s="20"/>
      <c r="I12" s="20"/>
      <c r="J12" s="20">
        <f t="shared" si="0"/>
        <v>70000</v>
      </c>
    </row>
    <row r="13" spans="1:10">
      <c r="A13" s="20" t="s">
        <v>108</v>
      </c>
      <c r="B13" s="20">
        <v>42000</v>
      </c>
      <c r="C13" s="20">
        <v>0</v>
      </c>
      <c r="D13" s="20"/>
      <c r="E13" s="20"/>
      <c r="F13" s="20"/>
      <c r="G13" s="20"/>
      <c r="H13" s="20"/>
      <c r="I13" s="20"/>
      <c r="J13" s="20">
        <f t="shared" si="0"/>
        <v>42000</v>
      </c>
    </row>
    <row r="14" spans="1:10">
      <c r="A14" s="20" t="s">
        <v>109</v>
      </c>
      <c r="B14" s="20">
        <v>0</v>
      </c>
      <c r="C14" s="20">
        <v>80000</v>
      </c>
      <c r="D14" s="20"/>
      <c r="E14" s="20"/>
      <c r="F14" s="20"/>
      <c r="G14" s="20"/>
      <c r="H14" s="20"/>
      <c r="I14" s="20"/>
      <c r="J14" s="20">
        <f t="shared" si="0"/>
        <v>80000</v>
      </c>
    </row>
    <row r="15" spans="1:10">
      <c r="A15" s="20" t="s">
        <v>110</v>
      </c>
      <c r="B15" s="20">
        <v>0</v>
      </c>
      <c r="C15" s="20">
        <v>80000</v>
      </c>
      <c r="D15" s="20"/>
      <c r="E15" s="20">
        <v>150000</v>
      </c>
      <c r="F15" s="20">
        <v>1000000</v>
      </c>
      <c r="G15" s="20"/>
      <c r="H15" s="20"/>
      <c r="I15" s="20"/>
      <c r="J15" s="20">
        <f t="shared" si="0"/>
        <v>1230000</v>
      </c>
    </row>
    <row r="16" spans="1:10">
      <c r="A16" s="20"/>
      <c r="B16" s="20">
        <f t="shared" ref="B16:I16" si="1">SUM(B7:B15)</f>
        <v>1400000</v>
      </c>
      <c r="C16" s="20">
        <f t="shared" si="1"/>
        <v>800000</v>
      </c>
      <c r="D16" s="20">
        <f t="shared" si="1"/>
        <v>300000</v>
      </c>
      <c r="E16" s="20">
        <f t="shared" si="1"/>
        <v>500000</v>
      </c>
      <c r="F16" s="20">
        <f t="shared" si="1"/>
        <v>2000000</v>
      </c>
      <c r="G16" s="20">
        <f t="shared" si="1"/>
        <v>0</v>
      </c>
      <c r="H16" s="20">
        <f t="shared" si="1"/>
        <v>2080000</v>
      </c>
      <c r="I16" s="20">
        <f t="shared" si="1"/>
        <v>0</v>
      </c>
      <c r="J16" s="20">
        <f>SUM(J7:J15)</f>
        <v>7080000</v>
      </c>
    </row>
    <row r="17" spans="1:10">
      <c r="J17" s="16" t="s">
        <v>112</v>
      </c>
    </row>
    <row r="20" spans="1:10">
      <c r="C20" s="17" t="s">
        <v>0</v>
      </c>
    </row>
    <row r="21" spans="1:10">
      <c r="C21" s="17" t="s">
        <v>95</v>
      </c>
    </row>
    <row r="22" spans="1:10">
      <c r="C22" s="17" t="s">
        <v>93</v>
      </c>
    </row>
    <row r="23" spans="1:10" ht="21.75">
      <c r="C23" s="23" t="s">
        <v>111</v>
      </c>
    </row>
    <row r="24" spans="1:10">
      <c r="A24" s="21">
        <v>1</v>
      </c>
      <c r="B24" s="21">
        <v>2</v>
      </c>
      <c r="C24" s="21">
        <v>3</v>
      </c>
      <c r="D24" s="21">
        <v>4</v>
      </c>
      <c r="E24" s="21">
        <v>5</v>
      </c>
      <c r="F24" s="21">
        <v>6</v>
      </c>
      <c r="G24" s="21">
        <v>7</v>
      </c>
      <c r="H24" s="21">
        <v>8</v>
      </c>
      <c r="I24" s="21">
        <v>9</v>
      </c>
      <c r="J24" s="21">
        <v>10</v>
      </c>
    </row>
    <row r="25" spans="1:10">
      <c r="A25" s="22" t="s">
        <v>96</v>
      </c>
      <c r="B25" s="21" t="s">
        <v>21</v>
      </c>
      <c r="C25" s="21" t="s">
        <v>97</v>
      </c>
      <c r="D25" s="19">
        <v>0.01</v>
      </c>
      <c r="E25" s="21" t="s">
        <v>98</v>
      </c>
      <c r="F25" s="21" t="s">
        <v>99</v>
      </c>
      <c r="G25" s="21" t="s">
        <v>100</v>
      </c>
      <c r="H25" s="21" t="s">
        <v>101</v>
      </c>
      <c r="I25" s="21" t="s">
        <v>102</v>
      </c>
      <c r="J25" s="21" t="s">
        <v>18</v>
      </c>
    </row>
    <row r="26" spans="1:10">
      <c r="A26" s="20" t="s">
        <v>103</v>
      </c>
      <c r="B26" s="20">
        <v>150000</v>
      </c>
      <c r="C26" s="20">
        <v>160000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>SUM(B26:I26)</f>
        <v>310000</v>
      </c>
    </row>
    <row r="27" spans="1:10">
      <c r="A27" s="20" t="s">
        <v>85</v>
      </c>
      <c r="B27" s="20">
        <v>375000</v>
      </c>
      <c r="C27" s="20">
        <v>96000</v>
      </c>
      <c r="D27" s="20">
        <v>140000</v>
      </c>
      <c r="E27" s="20">
        <v>165000</v>
      </c>
      <c r="F27" s="20">
        <v>0</v>
      </c>
      <c r="G27" s="20">
        <v>0</v>
      </c>
      <c r="H27" s="20">
        <v>0</v>
      </c>
      <c r="I27" s="20">
        <v>0</v>
      </c>
      <c r="J27" s="20">
        <f t="shared" ref="J27:J29" si="2">SUM(B27:I27)</f>
        <v>776000</v>
      </c>
    </row>
    <row r="28" spans="1:10">
      <c r="A28" s="20" t="s">
        <v>104</v>
      </c>
      <c r="B28" s="20">
        <v>150000</v>
      </c>
      <c r="C28" s="20">
        <v>120000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f t="shared" si="2"/>
        <v>270000</v>
      </c>
    </row>
    <row r="29" spans="1:10">
      <c r="A29" s="20" t="s">
        <v>105</v>
      </c>
      <c r="B29" s="20">
        <v>105000</v>
      </c>
      <c r="C29" s="20">
        <v>80000</v>
      </c>
      <c r="D29" s="20">
        <v>70000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2"/>
        <v>255000</v>
      </c>
    </row>
    <row r="30" spans="1:10">
      <c r="A30" s="20" t="s">
        <v>106</v>
      </c>
      <c r="B30" s="20">
        <v>600000</v>
      </c>
      <c r="C30" s="20">
        <v>184000</v>
      </c>
      <c r="D30" s="20">
        <v>140000</v>
      </c>
      <c r="E30" s="21">
        <v>1320000</v>
      </c>
      <c r="F30" s="21"/>
      <c r="G30" s="21"/>
      <c r="H30" s="20">
        <v>2080000</v>
      </c>
      <c r="I30" s="20">
        <v>0</v>
      </c>
      <c r="J30" s="20">
        <f>SUM(B30:I30)</f>
        <v>4324000</v>
      </c>
    </row>
    <row r="31" spans="1:10">
      <c r="A31" s="20" t="s">
        <v>107</v>
      </c>
      <c r="B31" s="20">
        <v>75000</v>
      </c>
      <c r="C31" s="20">
        <v>0</v>
      </c>
      <c r="D31" s="20"/>
      <c r="E31" s="20"/>
      <c r="F31" s="20"/>
      <c r="G31" s="20"/>
      <c r="H31" s="20"/>
      <c r="I31" s="20"/>
      <c r="J31" s="20">
        <f t="shared" ref="J31:J34" si="3">SUM(B31:I31)</f>
        <v>75000</v>
      </c>
    </row>
    <row r="32" spans="1:10">
      <c r="A32" s="20" t="s">
        <v>108</v>
      </c>
      <c r="B32" s="20">
        <v>45000</v>
      </c>
      <c r="C32" s="20"/>
      <c r="D32" s="20"/>
      <c r="E32" s="20"/>
      <c r="F32" s="20"/>
      <c r="G32" s="20"/>
      <c r="H32" s="20"/>
      <c r="I32" s="20"/>
      <c r="J32" s="20">
        <f t="shared" si="3"/>
        <v>45000</v>
      </c>
    </row>
    <row r="33" spans="1:10">
      <c r="A33" s="20" t="s">
        <v>109</v>
      </c>
      <c r="B33" s="20">
        <v>0</v>
      </c>
      <c r="C33" s="20">
        <v>80000</v>
      </c>
      <c r="D33" s="20"/>
      <c r="E33" s="20"/>
      <c r="F33" s="20"/>
      <c r="G33" s="20"/>
      <c r="H33" s="20"/>
      <c r="I33" s="20"/>
      <c r="J33" s="20">
        <f t="shared" si="3"/>
        <v>80000</v>
      </c>
    </row>
    <row r="34" spans="1:10">
      <c r="A34" s="20" t="s">
        <v>110</v>
      </c>
      <c r="B34" s="20">
        <v>0</v>
      </c>
      <c r="C34" s="20">
        <v>80000</v>
      </c>
      <c r="D34" s="20"/>
      <c r="E34" s="31">
        <v>1265000</v>
      </c>
      <c r="F34" s="27"/>
      <c r="G34" s="28"/>
      <c r="H34" s="20"/>
      <c r="I34" s="20"/>
      <c r="J34" s="20">
        <f t="shared" si="3"/>
        <v>1345000</v>
      </c>
    </row>
    <row r="35" spans="1:10">
      <c r="A35" s="20"/>
      <c r="B35" s="20">
        <f>SUM(B26:B34)</f>
        <v>1500000</v>
      </c>
      <c r="C35" s="20">
        <f t="shared" ref="C35" si="4">SUM(C26:C34)</f>
        <v>800000</v>
      </c>
      <c r="D35" s="20">
        <f t="shared" ref="D35" si="5">SUM(D26:D34)</f>
        <v>350000</v>
      </c>
      <c r="E35" s="20">
        <f t="shared" ref="E35" si="6">SUM(E26:E34)</f>
        <v>2750000</v>
      </c>
      <c r="F35" s="20">
        <v>0</v>
      </c>
      <c r="G35" s="20">
        <f t="shared" ref="G35" si="7">SUM(G26:G34)</f>
        <v>0</v>
      </c>
      <c r="H35" s="20">
        <f t="shared" ref="H35" si="8">SUM(H26:H34)</f>
        <v>2080000</v>
      </c>
      <c r="I35" s="20">
        <f t="shared" ref="I35" si="9">SUM(I26:I34)</f>
        <v>0</v>
      </c>
      <c r="J35" s="20">
        <f>SUM(J26:J34)</f>
        <v>7480000</v>
      </c>
    </row>
    <row r="38" spans="1:10">
      <c r="C38" s="17" t="s">
        <v>0</v>
      </c>
    </row>
    <row r="39" spans="1:10">
      <c r="C39" s="17" t="s">
        <v>95</v>
      </c>
    </row>
    <row r="40" spans="1:10">
      <c r="C40" s="17" t="s">
        <v>93</v>
      </c>
    </row>
    <row r="41" spans="1:10" ht="21.75">
      <c r="C41" s="23" t="s">
        <v>113</v>
      </c>
    </row>
    <row r="42" spans="1:10">
      <c r="A42" s="1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</row>
    <row r="43" spans="1:10">
      <c r="A43" s="22" t="s">
        <v>96</v>
      </c>
      <c r="B43" s="18" t="s">
        <v>21</v>
      </c>
      <c r="C43" s="18" t="s">
        <v>97</v>
      </c>
      <c r="D43" s="19">
        <v>0.01</v>
      </c>
      <c r="E43" s="18" t="s">
        <v>98</v>
      </c>
      <c r="F43" s="18" t="s">
        <v>99</v>
      </c>
      <c r="G43" s="18" t="s">
        <v>100</v>
      </c>
      <c r="H43" s="18" t="s">
        <v>101</v>
      </c>
      <c r="I43" s="18" t="s">
        <v>102</v>
      </c>
      <c r="J43" s="18" t="s">
        <v>18</v>
      </c>
    </row>
    <row r="44" spans="1:10">
      <c r="A44" s="20" t="s">
        <v>103</v>
      </c>
      <c r="B44" s="20">
        <v>160000</v>
      </c>
      <c r="C44" s="20">
        <v>180000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f>SUM(B44:I44)</f>
        <v>340000</v>
      </c>
    </row>
    <row r="45" spans="1:10">
      <c r="A45" s="20" t="s">
        <v>85</v>
      </c>
      <c r="B45" s="20">
        <v>400000</v>
      </c>
      <c r="C45" s="20">
        <v>108000</v>
      </c>
      <c r="D45" s="20">
        <v>140000</v>
      </c>
      <c r="E45" s="20">
        <v>172500</v>
      </c>
      <c r="F45" s="20">
        <v>0</v>
      </c>
      <c r="G45" s="20">
        <v>0</v>
      </c>
      <c r="H45" s="20">
        <v>0</v>
      </c>
      <c r="I45" s="20">
        <v>0</v>
      </c>
      <c r="J45" s="20">
        <f t="shared" ref="J45:J47" si="10">SUM(B45:I45)</f>
        <v>820500</v>
      </c>
    </row>
    <row r="46" spans="1:10">
      <c r="A46" s="20" t="s">
        <v>104</v>
      </c>
      <c r="B46" s="20">
        <v>160000</v>
      </c>
      <c r="C46" s="20">
        <v>135000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f t="shared" si="10"/>
        <v>295000</v>
      </c>
    </row>
    <row r="47" spans="1:10">
      <c r="A47" s="20" t="s">
        <v>105</v>
      </c>
      <c r="B47" s="20">
        <v>112000</v>
      </c>
      <c r="C47" s="20">
        <v>90000</v>
      </c>
      <c r="D47" s="20">
        <v>70000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f t="shared" si="10"/>
        <v>272000</v>
      </c>
    </row>
    <row r="48" spans="1:10">
      <c r="A48" s="20" t="s">
        <v>106</v>
      </c>
      <c r="B48" s="20">
        <v>640000</v>
      </c>
      <c r="C48" s="20">
        <v>207000</v>
      </c>
      <c r="D48" s="20">
        <v>140000</v>
      </c>
      <c r="E48" s="50">
        <v>1367500</v>
      </c>
      <c r="F48" s="50"/>
      <c r="G48" s="50"/>
      <c r="H48" s="20">
        <v>2100000</v>
      </c>
      <c r="I48" s="20">
        <v>0</v>
      </c>
      <c r="J48" s="20">
        <f>SUM(B48:I48)</f>
        <v>4454500</v>
      </c>
    </row>
    <row r="49" spans="1:10">
      <c r="A49" s="20" t="s">
        <v>107</v>
      </c>
      <c r="B49" s="54">
        <v>80000</v>
      </c>
      <c r="C49" s="20"/>
      <c r="D49" s="20"/>
      <c r="E49" s="20"/>
      <c r="F49" s="20"/>
      <c r="G49" s="20"/>
      <c r="H49" s="20"/>
      <c r="I49" s="20"/>
      <c r="J49" s="20">
        <f>SUM(B49:I49)</f>
        <v>80000</v>
      </c>
    </row>
    <row r="50" spans="1:10">
      <c r="A50" s="20" t="s">
        <v>108</v>
      </c>
      <c r="B50" s="55"/>
      <c r="C50" s="20"/>
      <c r="D50" s="20"/>
      <c r="E50" s="20"/>
      <c r="F50" s="20"/>
      <c r="G50" s="20"/>
      <c r="H50" s="20"/>
      <c r="I50" s="20"/>
      <c r="J50" s="20">
        <f t="shared" ref="J50:J52" si="11">SUM(B50:I50)</f>
        <v>0</v>
      </c>
    </row>
    <row r="51" spans="1:10">
      <c r="A51" s="20" t="s">
        <v>109</v>
      </c>
      <c r="B51" s="20">
        <v>48000</v>
      </c>
      <c r="C51" s="20">
        <v>90000</v>
      </c>
      <c r="D51" s="20"/>
      <c r="E51" s="20"/>
      <c r="F51" s="20"/>
      <c r="G51" s="20"/>
      <c r="H51" s="20"/>
      <c r="I51" s="20"/>
      <c r="J51" s="20">
        <f t="shared" si="11"/>
        <v>138000</v>
      </c>
    </row>
    <row r="52" spans="1:10">
      <c r="A52" s="20" t="s">
        <v>110</v>
      </c>
      <c r="B52" s="20">
        <v>0</v>
      </c>
      <c r="C52" s="20">
        <v>90000</v>
      </c>
      <c r="D52" s="20"/>
      <c r="E52" s="53">
        <v>1310000</v>
      </c>
      <c r="F52" s="51"/>
      <c r="G52" s="52"/>
      <c r="H52" s="20"/>
      <c r="I52" s="20"/>
      <c r="J52" s="20">
        <f t="shared" si="11"/>
        <v>1400000</v>
      </c>
    </row>
    <row r="53" spans="1:10">
      <c r="A53" s="20"/>
      <c r="B53" s="20">
        <f>SUM(B44:B52)</f>
        <v>1600000</v>
      </c>
      <c r="C53" s="20">
        <f t="shared" ref="C53" si="12">SUM(C44:C52)</f>
        <v>900000</v>
      </c>
      <c r="D53" s="20">
        <f t="shared" ref="D53" si="13">SUM(D44:D52)</f>
        <v>350000</v>
      </c>
      <c r="E53" s="20">
        <f>SUM(E44:E52)</f>
        <v>2850000</v>
      </c>
      <c r="F53" s="20">
        <v>0</v>
      </c>
      <c r="G53" s="20">
        <f t="shared" ref="G53" si="14">SUM(G44:G52)</f>
        <v>0</v>
      </c>
      <c r="H53" s="20">
        <f t="shared" ref="H53" si="15">SUM(H44:H52)</f>
        <v>2100000</v>
      </c>
      <c r="I53" s="20">
        <f t="shared" ref="I53" si="16">SUM(I44:I52)</f>
        <v>0</v>
      </c>
      <c r="J53" s="20">
        <f>SUM(J44:J52)</f>
        <v>7800000</v>
      </c>
    </row>
    <row r="54" spans="1:10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9" spans="1:10">
      <c r="C59" s="17" t="s">
        <v>0</v>
      </c>
    </row>
    <row r="60" spans="1:10">
      <c r="C60" s="17" t="s">
        <v>95</v>
      </c>
    </row>
    <row r="61" spans="1:10">
      <c r="C61" s="17" t="s">
        <v>93</v>
      </c>
    </row>
    <row r="62" spans="1:10" ht="21.75">
      <c r="C62" s="23" t="s">
        <v>114</v>
      </c>
    </row>
    <row r="63" spans="1:10">
      <c r="A63" s="21">
        <v>1</v>
      </c>
      <c r="B63" s="21">
        <v>2</v>
      </c>
      <c r="C63" s="21">
        <v>3</v>
      </c>
      <c r="D63" s="21">
        <v>4</v>
      </c>
      <c r="E63" s="21">
        <v>5</v>
      </c>
      <c r="F63" s="21">
        <v>6</v>
      </c>
      <c r="G63" s="21">
        <v>7</v>
      </c>
      <c r="H63" s="21">
        <v>8</v>
      </c>
      <c r="I63" s="21">
        <v>9</v>
      </c>
      <c r="J63" s="21">
        <v>10</v>
      </c>
    </row>
    <row r="64" spans="1:10">
      <c r="A64" s="22" t="s">
        <v>96</v>
      </c>
      <c r="B64" s="21" t="s">
        <v>21</v>
      </c>
      <c r="C64" s="21" t="s">
        <v>97</v>
      </c>
      <c r="D64" s="19">
        <v>0.01</v>
      </c>
      <c r="E64" s="21" t="s">
        <v>98</v>
      </c>
      <c r="F64" s="21" t="s">
        <v>99</v>
      </c>
      <c r="G64" s="21" t="s">
        <v>100</v>
      </c>
      <c r="H64" s="21" t="s">
        <v>101</v>
      </c>
      <c r="I64" s="21" t="s">
        <v>102</v>
      </c>
      <c r="J64" s="21" t="s">
        <v>18</v>
      </c>
    </row>
    <row r="65" spans="1:10">
      <c r="A65" s="20" t="s">
        <v>103</v>
      </c>
      <c r="B65" s="20">
        <v>170000</v>
      </c>
      <c r="C65" s="20">
        <v>180000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f>SUM(B65:I65)</f>
        <v>350000</v>
      </c>
    </row>
    <row r="66" spans="1:10">
      <c r="A66" s="20" t="s">
        <v>85</v>
      </c>
      <c r="B66" s="20">
        <v>425000</v>
      </c>
      <c r="C66" s="20">
        <v>108000</v>
      </c>
      <c r="D66" s="20">
        <v>160000</v>
      </c>
      <c r="E66" s="20">
        <v>172500</v>
      </c>
      <c r="F66" s="20">
        <v>0</v>
      </c>
      <c r="G66" s="20">
        <v>0</v>
      </c>
      <c r="H66" s="20">
        <v>0</v>
      </c>
      <c r="I66" s="20">
        <v>0</v>
      </c>
      <c r="J66" s="20">
        <f t="shared" ref="J66:J68" si="17">SUM(B66:I66)</f>
        <v>865500</v>
      </c>
    </row>
    <row r="67" spans="1:10">
      <c r="A67" s="20" t="s">
        <v>104</v>
      </c>
      <c r="B67" s="20">
        <v>170000</v>
      </c>
      <c r="C67" s="20">
        <v>135000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f t="shared" si="17"/>
        <v>305000</v>
      </c>
    </row>
    <row r="68" spans="1:10">
      <c r="A68" s="20" t="s">
        <v>105</v>
      </c>
      <c r="B68" s="20">
        <v>119000</v>
      </c>
      <c r="C68" s="20">
        <v>90000</v>
      </c>
      <c r="D68" s="20">
        <v>80000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f t="shared" si="17"/>
        <v>289000</v>
      </c>
    </row>
    <row r="69" spans="1:10">
      <c r="A69" s="20" t="s">
        <v>106</v>
      </c>
      <c r="B69" s="20">
        <v>680000</v>
      </c>
      <c r="C69" s="20">
        <v>207000</v>
      </c>
      <c r="D69" s="20">
        <v>160000</v>
      </c>
      <c r="E69" s="50">
        <v>1367500</v>
      </c>
      <c r="F69" s="50"/>
      <c r="G69" s="50"/>
      <c r="H69" s="20">
        <v>2100000</v>
      </c>
      <c r="I69" s="20">
        <v>0</v>
      </c>
      <c r="J69" s="20">
        <f>SUM(B69:I69)</f>
        <v>4514500</v>
      </c>
    </row>
    <row r="70" spans="1:10">
      <c r="A70" s="20" t="s">
        <v>107</v>
      </c>
      <c r="B70" s="29">
        <v>85000</v>
      </c>
      <c r="C70" s="20"/>
      <c r="D70" s="20"/>
      <c r="E70" s="20"/>
      <c r="F70" s="20"/>
      <c r="G70" s="20"/>
      <c r="H70" s="20"/>
      <c r="I70" s="20"/>
      <c r="J70" s="20">
        <f>SUM(B70:I70)</f>
        <v>85000</v>
      </c>
    </row>
    <row r="71" spans="1:10">
      <c r="A71" s="20" t="s">
        <v>108</v>
      </c>
      <c r="B71" s="30">
        <v>51000</v>
      </c>
      <c r="C71" s="20"/>
      <c r="D71" s="20"/>
      <c r="E71" s="20"/>
      <c r="F71" s="20"/>
      <c r="G71" s="20"/>
      <c r="H71" s="20"/>
      <c r="I71" s="20"/>
      <c r="J71" s="20">
        <f t="shared" ref="J71:J73" si="18">SUM(B71:I71)</f>
        <v>51000</v>
      </c>
    </row>
    <row r="72" spans="1:10">
      <c r="A72" s="20" t="s">
        <v>109</v>
      </c>
      <c r="B72" s="20">
        <v>0</v>
      </c>
      <c r="C72" s="20">
        <v>90000</v>
      </c>
      <c r="D72" s="20"/>
      <c r="E72" s="20"/>
      <c r="F72" s="20"/>
      <c r="G72" s="20"/>
      <c r="H72" s="20"/>
      <c r="I72" s="20"/>
      <c r="J72" s="20">
        <f t="shared" si="18"/>
        <v>90000</v>
      </c>
    </row>
    <row r="73" spans="1:10">
      <c r="A73" s="20" t="s">
        <v>110</v>
      </c>
      <c r="B73" s="20">
        <v>0</v>
      </c>
      <c r="C73" s="20">
        <v>90000</v>
      </c>
      <c r="D73" s="20"/>
      <c r="E73" s="53">
        <v>1310000</v>
      </c>
      <c r="F73" s="51"/>
      <c r="G73" s="52"/>
      <c r="H73" s="20"/>
      <c r="I73" s="20"/>
      <c r="J73" s="20">
        <f t="shared" si="18"/>
        <v>1400000</v>
      </c>
    </row>
    <row r="74" spans="1:10">
      <c r="A74" s="20"/>
      <c r="B74" s="20">
        <f>SUM(B65:B73)</f>
        <v>1700000</v>
      </c>
      <c r="C74" s="20">
        <f t="shared" ref="C74:D74" si="19">SUM(C65:C73)</f>
        <v>900000</v>
      </c>
      <c r="D74" s="20">
        <f t="shared" si="19"/>
        <v>400000</v>
      </c>
      <c r="E74" s="20">
        <f>SUM(E65:E73)</f>
        <v>2850000</v>
      </c>
      <c r="F74" s="20">
        <v>0</v>
      </c>
      <c r="G74" s="20">
        <f t="shared" ref="G74:I74" si="20">SUM(G65:G73)</f>
        <v>0</v>
      </c>
      <c r="H74" s="20">
        <f t="shared" si="20"/>
        <v>2100000</v>
      </c>
      <c r="I74" s="20">
        <f t="shared" si="20"/>
        <v>0</v>
      </c>
      <c r="J74" s="20">
        <f>SUM(J65:J73)</f>
        <v>7950000</v>
      </c>
    </row>
    <row r="78" spans="1:10">
      <c r="C78" s="17" t="s">
        <v>0</v>
      </c>
    </row>
    <row r="79" spans="1:10">
      <c r="C79" s="17" t="s">
        <v>95</v>
      </c>
    </row>
    <row r="80" spans="1:10">
      <c r="C80" s="17" t="s">
        <v>93</v>
      </c>
    </row>
    <row r="81" spans="1:10" ht="21.75">
      <c r="C81" s="23" t="s">
        <v>115</v>
      </c>
    </row>
    <row r="82" spans="1:10">
      <c r="A82" s="21">
        <v>1</v>
      </c>
      <c r="B82" s="21">
        <v>2</v>
      </c>
      <c r="C82" s="21">
        <v>3</v>
      </c>
      <c r="D82" s="21">
        <v>4</v>
      </c>
      <c r="E82" s="21">
        <v>5</v>
      </c>
      <c r="F82" s="21">
        <v>6</v>
      </c>
      <c r="G82" s="21">
        <v>7</v>
      </c>
      <c r="H82" s="21">
        <v>8</v>
      </c>
      <c r="I82" s="21">
        <v>9</v>
      </c>
      <c r="J82" s="21">
        <v>10</v>
      </c>
    </row>
    <row r="83" spans="1:10">
      <c r="A83" s="22" t="s">
        <v>96</v>
      </c>
      <c r="B83" s="21" t="s">
        <v>21</v>
      </c>
      <c r="C83" s="21" t="s">
        <v>97</v>
      </c>
      <c r="D83" s="19">
        <v>0.01</v>
      </c>
      <c r="E83" s="21" t="s">
        <v>98</v>
      </c>
      <c r="F83" s="21" t="s">
        <v>99</v>
      </c>
      <c r="G83" s="21" t="s">
        <v>100</v>
      </c>
      <c r="H83" s="21" t="s">
        <v>101</v>
      </c>
      <c r="I83" s="21" t="s">
        <v>102</v>
      </c>
      <c r="J83" s="21" t="s">
        <v>18</v>
      </c>
    </row>
    <row r="84" spans="1:10">
      <c r="A84" s="20" t="s">
        <v>103</v>
      </c>
      <c r="B84" s="20">
        <v>180000</v>
      </c>
      <c r="C84" s="20">
        <v>200000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>SUM(B84:I84)</f>
        <v>380000</v>
      </c>
    </row>
    <row r="85" spans="1:10">
      <c r="A85" s="20" t="s">
        <v>85</v>
      </c>
      <c r="B85" s="20">
        <v>450000</v>
      </c>
      <c r="C85" s="20">
        <v>120000</v>
      </c>
      <c r="D85" s="20">
        <v>160000</v>
      </c>
      <c r="E85" s="20">
        <v>180000</v>
      </c>
      <c r="F85" s="20">
        <v>0</v>
      </c>
      <c r="G85" s="20">
        <v>0</v>
      </c>
      <c r="H85" s="20">
        <v>0</v>
      </c>
      <c r="I85" s="20">
        <v>0</v>
      </c>
      <c r="J85" s="20">
        <f t="shared" ref="J85:J87" si="21">SUM(B85:I85)</f>
        <v>910000</v>
      </c>
    </row>
    <row r="86" spans="1:10">
      <c r="A86" s="20" t="s">
        <v>104</v>
      </c>
      <c r="B86" s="20">
        <v>180000</v>
      </c>
      <c r="C86" s="20">
        <v>150000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f t="shared" si="21"/>
        <v>330000</v>
      </c>
    </row>
    <row r="87" spans="1:10">
      <c r="A87" s="20" t="s">
        <v>105</v>
      </c>
      <c r="B87" s="20">
        <v>126000</v>
      </c>
      <c r="C87" s="20">
        <v>100000</v>
      </c>
      <c r="D87" s="20">
        <v>80000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f t="shared" si="21"/>
        <v>306000</v>
      </c>
    </row>
    <row r="88" spans="1:10">
      <c r="A88" s="20" t="s">
        <v>106</v>
      </c>
      <c r="B88" s="20">
        <v>720000</v>
      </c>
      <c r="C88" s="20">
        <v>230000</v>
      </c>
      <c r="D88" s="20">
        <v>160000</v>
      </c>
      <c r="E88" s="50">
        <v>1440000</v>
      </c>
      <c r="F88" s="50"/>
      <c r="G88" s="50"/>
      <c r="H88" s="20">
        <v>2100000</v>
      </c>
      <c r="I88" s="20">
        <v>0</v>
      </c>
      <c r="J88" s="20">
        <f>SUM(B88:I88)</f>
        <v>4650000</v>
      </c>
    </row>
    <row r="89" spans="1:10">
      <c r="A89" s="20" t="s">
        <v>107</v>
      </c>
      <c r="B89" s="29">
        <v>90000</v>
      </c>
      <c r="C89" s="20"/>
      <c r="D89" s="20"/>
      <c r="E89" s="20"/>
      <c r="F89" s="20"/>
      <c r="G89" s="20"/>
      <c r="H89" s="20"/>
      <c r="I89" s="20"/>
      <c r="J89" s="20">
        <f>SUM(B89:I89)</f>
        <v>90000</v>
      </c>
    </row>
    <row r="90" spans="1:10">
      <c r="A90" s="20" t="s">
        <v>108</v>
      </c>
      <c r="B90" s="30">
        <v>54000</v>
      </c>
      <c r="C90" s="20"/>
      <c r="D90" s="20"/>
      <c r="E90" s="20"/>
      <c r="F90" s="20"/>
      <c r="G90" s="20"/>
      <c r="H90" s="20"/>
      <c r="I90" s="20"/>
      <c r="J90" s="20">
        <f t="shared" ref="J90:J92" si="22">SUM(B90:I90)</f>
        <v>54000</v>
      </c>
    </row>
    <row r="91" spans="1:10">
      <c r="A91" s="20" t="s">
        <v>109</v>
      </c>
      <c r="B91" s="20">
        <v>0</v>
      </c>
      <c r="C91" s="20">
        <v>100000</v>
      </c>
      <c r="D91" s="20"/>
      <c r="E91" s="20"/>
      <c r="F91" s="20"/>
      <c r="G91" s="20"/>
      <c r="H91" s="20"/>
      <c r="I91" s="20"/>
      <c r="J91" s="20">
        <f t="shared" si="22"/>
        <v>100000</v>
      </c>
    </row>
    <row r="92" spans="1:10">
      <c r="A92" s="20" t="s">
        <v>110</v>
      </c>
      <c r="B92" s="20">
        <v>0</v>
      </c>
      <c r="C92" s="20">
        <v>100000</v>
      </c>
      <c r="D92" s="20"/>
      <c r="E92" s="53">
        <v>1380000</v>
      </c>
      <c r="F92" s="51"/>
      <c r="G92" s="52"/>
      <c r="H92" s="20"/>
      <c r="I92" s="20"/>
      <c r="J92" s="20">
        <f t="shared" si="22"/>
        <v>1480000</v>
      </c>
    </row>
    <row r="93" spans="1:10">
      <c r="A93" s="20"/>
      <c r="B93" s="20">
        <f>SUM(B84:B92)</f>
        <v>1800000</v>
      </c>
      <c r="C93" s="20">
        <f t="shared" ref="C93:D93" si="23">SUM(C84:C92)</f>
        <v>1000000</v>
      </c>
      <c r="D93" s="20">
        <f t="shared" si="23"/>
        <v>400000</v>
      </c>
      <c r="E93" s="20">
        <f>SUM(E84:E92)</f>
        <v>3000000</v>
      </c>
      <c r="F93" s="20">
        <v>0</v>
      </c>
      <c r="G93" s="20">
        <f t="shared" ref="G93:I93" si="24">SUM(G84:G92)</f>
        <v>0</v>
      </c>
      <c r="H93" s="20">
        <f t="shared" si="24"/>
        <v>2100000</v>
      </c>
      <c r="I93" s="20">
        <f t="shared" si="24"/>
        <v>0</v>
      </c>
      <c r="J93" s="20">
        <f>SUM(J84:J92)</f>
        <v>8300000</v>
      </c>
    </row>
    <row r="96" spans="1:10">
      <c r="C96" s="17" t="s">
        <v>0</v>
      </c>
    </row>
    <row r="97" spans="1:10">
      <c r="C97" s="17" t="s">
        <v>95</v>
      </c>
    </row>
    <row r="98" spans="1:10">
      <c r="C98" s="17" t="s">
        <v>93</v>
      </c>
    </row>
    <row r="99" spans="1:10" ht="21.75">
      <c r="C99" s="23" t="s">
        <v>115</v>
      </c>
    </row>
    <row r="100" spans="1:10">
      <c r="A100" s="21">
        <v>1</v>
      </c>
      <c r="B100" s="21">
        <v>2</v>
      </c>
      <c r="C100" s="21">
        <v>3</v>
      </c>
      <c r="D100" s="21">
        <v>4</v>
      </c>
      <c r="E100" s="21">
        <v>5</v>
      </c>
      <c r="F100" s="21">
        <v>6</v>
      </c>
      <c r="G100" s="21">
        <v>7</v>
      </c>
      <c r="H100" s="21">
        <v>8</v>
      </c>
      <c r="I100" s="21">
        <v>9</v>
      </c>
      <c r="J100" s="21">
        <v>10</v>
      </c>
    </row>
    <row r="101" spans="1:10">
      <c r="A101" s="22" t="s">
        <v>96</v>
      </c>
      <c r="B101" s="21" t="s">
        <v>21</v>
      </c>
      <c r="C101" s="21" t="s">
        <v>97</v>
      </c>
      <c r="D101" s="19">
        <v>0.01</v>
      </c>
      <c r="E101" s="21" t="s">
        <v>98</v>
      </c>
      <c r="F101" s="21" t="s">
        <v>99</v>
      </c>
      <c r="G101" s="21" t="s">
        <v>100</v>
      </c>
      <c r="H101" s="21" t="s">
        <v>101</v>
      </c>
      <c r="I101" s="21" t="s">
        <v>102</v>
      </c>
      <c r="J101" s="21" t="s">
        <v>18</v>
      </c>
    </row>
    <row r="102" spans="1:10">
      <c r="A102" s="20" t="s">
        <v>103</v>
      </c>
      <c r="B102" s="20">
        <v>180000</v>
      </c>
      <c r="C102" s="20">
        <v>200000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f>SUM(B102:I102)</f>
        <v>380000</v>
      </c>
    </row>
    <row r="103" spans="1:10">
      <c r="A103" s="20" t="s">
        <v>85</v>
      </c>
      <c r="B103" s="20">
        <v>450000</v>
      </c>
      <c r="C103" s="20">
        <v>120000</v>
      </c>
      <c r="D103" s="20">
        <v>160000</v>
      </c>
      <c r="E103" s="20">
        <v>180000</v>
      </c>
      <c r="F103" s="20">
        <v>0</v>
      </c>
      <c r="G103" s="20">
        <v>0</v>
      </c>
      <c r="H103" s="20">
        <v>0</v>
      </c>
      <c r="I103" s="20">
        <v>0</v>
      </c>
      <c r="J103" s="20">
        <f t="shared" ref="J103:J105" si="25">SUM(B103:I103)</f>
        <v>910000</v>
      </c>
    </row>
    <row r="104" spans="1:10">
      <c r="A104" s="20" t="s">
        <v>104</v>
      </c>
      <c r="B104" s="20">
        <v>180000</v>
      </c>
      <c r="C104" s="20">
        <v>150000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f t="shared" si="25"/>
        <v>330000</v>
      </c>
    </row>
    <row r="105" spans="1:10">
      <c r="A105" s="20" t="s">
        <v>105</v>
      </c>
      <c r="B105" s="20">
        <v>126000</v>
      </c>
      <c r="C105" s="20">
        <v>100000</v>
      </c>
      <c r="D105" s="20">
        <v>80000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f t="shared" si="25"/>
        <v>306000</v>
      </c>
    </row>
    <row r="106" spans="1:10">
      <c r="A106" s="20" t="s">
        <v>106</v>
      </c>
      <c r="B106" s="20">
        <v>720000</v>
      </c>
      <c r="C106" s="20">
        <v>230000</v>
      </c>
      <c r="D106" s="20">
        <v>160000</v>
      </c>
      <c r="E106" s="50">
        <v>1440000</v>
      </c>
      <c r="F106" s="50"/>
      <c r="G106" s="50"/>
      <c r="H106" s="20">
        <v>2100000</v>
      </c>
      <c r="I106" s="20">
        <v>0</v>
      </c>
      <c r="J106" s="20">
        <f>SUM(B106:I106)</f>
        <v>4650000</v>
      </c>
    </row>
    <row r="107" spans="1:10">
      <c r="A107" s="20" t="s">
        <v>107</v>
      </c>
      <c r="B107" s="29">
        <v>90000</v>
      </c>
      <c r="C107" s="20"/>
      <c r="D107" s="20"/>
      <c r="E107" s="20"/>
      <c r="F107" s="20"/>
      <c r="G107" s="20"/>
      <c r="H107" s="20"/>
      <c r="I107" s="20"/>
      <c r="J107" s="20">
        <f>SUM(B107:I107)</f>
        <v>90000</v>
      </c>
    </row>
    <row r="108" spans="1:10">
      <c r="A108" s="20" t="s">
        <v>108</v>
      </c>
      <c r="B108" s="30">
        <v>54000</v>
      </c>
      <c r="C108" s="20"/>
      <c r="D108" s="20"/>
      <c r="E108" s="20"/>
      <c r="F108" s="20"/>
      <c r="G108" s="20"/>
      <c r="H108" s="20"/>
      <c r="I108" s="20"/>
      <c r="J108" s="20">
        <f t="shared" ref="J108:J110" si="26">SUM(B108:I108)</f>
        <v>54000</v>
      </c>
    </row>
    <row r="109" spans="1:10">
      <c r="A109" s="20" t="s">
        <v>109</v>
      </c>
      <c r="B109" s="20">
        <v>0</v>
      </c>
      <c r="C109" s="20">
        <v>100000</v>
      </c>
      <c r="D109" s="20"/>
      <c r="E109" s="20"/>
      <c r="F109" s="20"/>
      <c r="G109" s="20"/>
      <c r="H109" s="20"/>
      <c r="I109" s="20"/>
      <c r="J109" s="20">
        <f t="shared" si="26"/>
        <v>100000</v>
      </c>
    </row>
    <row r="110" spans="1:10">
      <c r="A110" s="20" t="s">
        <v>110</v>
      </c>
      <c r="B110" s="20">
        <v>0</v>
      </c>
      <c r="C110" s="20">
        <v>100000</v>
      </c>
      <c r="D110" s="20"/>
      <c r="E110" s="53">
        <v>1380000</v>
      </c>
      <c r="F110" s="51"/>
      <c r="G110" s="52"/>
      <c r="H110" s="20"/>
      <c r="I110" s="20"/>
      <c r="J110" s="20">
        <f t="shared" si="26"/>
        <v>1480000</v>
      </c>
    </row>
    <row r="111" spans="1:10">
      <c r="A111" s="20"/>
      <c r="B111" s="20">
        <f>SUM(B102:B110)</f>
        <v>1800000</v>
      </c>
      <c r="C111" s="20">
        <f t="shared" ref="C111:D111" si="27">SUM(C102:C110)</f>
        <v>1000000</v>
      </c>
      <c r="D111" s="20">
        <f t="shared" si="27"/>
        <v>400000</v>
      </c>
      <c r="E111" s="20">
        <f>SUM(E102:E110)</f>
        <v>3000000</v>
      </c>
      <c r="F111" s="20">
        <v>0</v>
      </c>
      <c r="G111" s="20">
        <f t="shared" ref="G111:I111" si="28">SUM(G102:G110)</f>
        <v>0</v>
      </c>
      <c r="H111" s="20">
        <f t="shared" si="28"/>
        <v>2100000</v>
      </c>
      <c r="I111" s="20">
        <f t="shared" si="28"/>
        <v>0</v>
      </c>
      <c r="J111" s="20">
        <f>SUM(J102:J110)</f>
        <v>8300000</v>
      </c>
    </row>
  </sheetData>
  <mergeCells count="10">
    <mergeCell ref="B49:B50"/>
    <mergeCell ref="E52:G52"/>
    <mergeCell ref="E69:G69"/>
    <mergeCell ref="E73:G73"/>
    <mergeCell ref="E48:G48"/>
    <mergeCell ref="F11:G11"/>
    <mergeCell ref="E106:G106"/>
    <mergeCell ref="E110:G110"/>
    <mergeCell ref="E88:G88"/>
    <mergeCell ref="E92:G92"/>
  </mergeCells>
  <pageMargins left="0.75" right="0.3" top="0.2" bottom="0.2" header="0" footer="0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24"/>
  <sheetViews>
    <sheetView topLeftCell="A10" workbookViewId="0">
      <selection activeCell="L17" sqref="L17"/>
    </sheetView>
  </sheetViews>
  <sheetFormatPr defaultRowHeight="15.75"/>
  <cols>
    <col min="1" max="3" width="9.140625" style="32"/>
    <col min="4" max="4" width="17.7109375" style="32" customWidth="1"/>
    <col min="5" max="5" width="10.85546875" style="32" customWidth="1"/>
    <col min="6" max="6" width="10.7109375" style="32" customWidth="1"/>
    <col min="7" max="7" width="11" style="32" customWidth="1"/>
    <col min="8" max="8" width="10.42578125" style="32" customWidth="1"/>
    <col min="9" max="9" width="11.140625" style="32" customWidth="1"/>
    <col min="10" max="10" width="10.85546875" style="32" customWidth="1"/>
    <col min="11" max="16384" width="9.140625" style="32"/>
  </cols>
  <sheetData>
    <row r="10" spans="1:10" ht="16.5">
      <c r="A10" s="16"/>
      <c r="B10" s="16"/>
      <c r="C10" s="16"/>
      <c r="D10" s="16"/>
      <c r="E10" s="17" t="s">
        <v>0</v>
      </c>
      <c r="F10" s="16"/>
      <c r="G10" s="16"/>
      <c r="H10" s="16"/>
      <c r="I10" s="16"/>
      <c r="J10" s="16"/>
    </row>
    <row r="11" spans="1:10" ht="16.5">
      <c r="A11" s="16"/>
      <c r="B11" s="16"/>
      <c r="C11" s="16"/>
      <c r="D11" s="16"/>
      <c r="E11" s="17" t="s">
        <v>95</v>
      </c>
      <c r="F11" s="16"/>
      <c r="G11" s="16"/>
      <c r="H11" s="16"/>
      <c r="I11" s="16"/>
      <c r="J11" s="16"/>
    </row>
    <row r="12" spans="1:10" ht="16.5">
      <c r="A12" s="16"/>
      <c r="B12" s="16"/>
      <c r="C12" s="16"/>
      <c r="D12" s="16"/>
      <c r="E12" s="33" t="s">
        <v>125</v>
      </c>
      <c r="F12" s="16"/>
      <c r="G12" s="16"/>
      <c r="H12" s="16"/>
      <c r="I12" s="16"/>
      <c r="J12" s="16"/>
    </row>
    <row r="13" spans="1:10" ht="16.5">
      <c r="A13" s="16"/>
      <c r="B13" s="16"/>
      <c r="C13" s="16"/>
      <c r="D13" s="16"/>
      <c r="E13" s="33"/>
      <c r="F13" s="16"/>
      <c r="G13" s="16"/>
      <c r="H13" s="16"/>
      <c r="I13" s="16"/>
      <c r="J13" s="16"/>
    </row>
    <row r="14" spans="1:10" ht="16.5">
      <c r="A14" s="56" t="s">
        <v>124</v>
      </c>
      <c r="B14" s="56"/>
      <c r="C14" s="56"/>
      <c r="D14" s="56"/>
      <c r="E14" s="38" t="s">
        <v>5</v>
      </c>
      <c r="F14" s="38" t="s">
        <v>6</v>
      </c>
      <c r="G14" s="38" t="s">
        <v>7</v>
      </c>
      <c r="H14" s="38" t="s">
        <v>8</v>
      </c>
      <c r="I14" s="38" t="s">
        <v>9</v>
      </c>
      <c r="J14" s="40" t="s">
        <v>116</v>
      </c>
    </row>
    <row r="15" spans="1:10" ht="16.5">
      <c r="A15" s="20" t="s">
        <v>117</v>
      </c>
      <c r="B15" s="20"/>
      <c r="C15" s="20"/>
      <c r="D15" s="20"/>
      <c r="E15" s="21">
        <v>300000</v>
      </c>
      <c r="F15" s="21">
        <v>310000</v>
      </c>
      <c r="G15" s="21">
        <v>340000</v>
      </c>
      <c r="H15" s="21">
        <v>350000</v>
      </c>
      <c r="I15" s="21">
        <v>380000</v>
      </c>
      <c r="J15" s="21">
        <f>SUM(E15:I15)</f>
        <v>1680000</v>
      </c>
    </row>
    <row r="16" spans="1:10" ht="16.5">
      <c r="A16" s="20" t="s">
        <v>118</v>
      </c>
      <c r="B16" s="20"/>
      <c r="C16" s="20"/>
      <c r="D16" s="20"/>
      <c r="E16" s="21">
        <v>716000</v>
      </c>
      <c r="F16" s="21">
        <v>776000</v>
      </c>
      <c r="G16" s="21">
        <v>820500</v>
      </c>
      <c r="H16" s="21">
        <v>865500</v>
      </c>
      <c r="I16" s="21">
        <v>910000</v>
      </c>
      <c r="J16" s="21">
        <f t="shared" ref="J16:J23" si="0">SUM(E16:I16)</f>
        <v>4088000</v>
      </c>
    </row>
    <row r="17" spans="1:10" ht="16.5">
      <c r="A17" s="20" t="s">
        <v>119</v>
      </c>
      <c r="B17" s="20"/>
      <c r="C17" s="20"/>
      <c r="D17" s="20"/>
      <c r="E17" s="21">
        <v>260000</v>
      </c>
      <c r="F17" s="21">
        <v>270000</v>
      </c>
      <c r="G17" s="21">
        <v>295000</v>
      </c>
      <c r="H17" s="21">
        <v>305000</v>
      </c>
      <c r="I17" s="21">
        <v>330000</v>
      </c>
      <c r="J17" s="21">
        <f t="shared" si="0"/>
        <v>1460000</v>
      </c>
    </row>
    <row r="18" spans="1:10" ht="16.5">
      <c r="A18" s="20" t="s">
        <v>120</v>
      </c>
      <c r="B18" s="20"/>
      <c r="C18" s="20"/>
      <c r="D18" s="20"/>
      <c r="E18" s="21">
        <v>238000</v>
      </c>
      <c r="F18" s="21">
        <v>255000</v>
      </c>
      <c r="G18" s="21">
        <v>272000</v>
      </c>
      <c r="H18" s="21">
        <v>289000</v>
      </c>
      <c r="I18" s="21">
        <v>306000</v>
      </c>
      <c r="J18" s="21">
        <f t="shared" si="0"/>
        <v>1360000</v>
      </c>
    </row>
    <row r="19" spans="1:10" ht="16.5">
      <c r="A19" s="20" t="s">
        <v>121</v>
      </c>
      <c r="B19" s="20"/>
      <c r="C19" s="20"/>
      <c r="D19" s="20"/>
      <c r="E19" s="21">
        <v>4144000</v>
      </c>
      <c r="F19" s="21">
        <v>4324000</v>
      </c>
      <c r="G19" s="21">
        <v>4454500</v>
      </c>
      <c r="H19" s="21">
        <v>4514500</v>
      </c>
      <c r="I19" s="21">
        <v>4650000</v>
      </c>
      <c r="J19" s="21">
        <f t="shared" si="0"/>
        <v>22087000</v>
      </c>
    </row>
    <row r="20" spans="1:10" ht="16.5">
      <c r="A20" s="20" t="s">
        <v>107</v>
      </c>
      <c r="B20" s="20"/>
      <c r="C20" s="20"/>
      <c r="D20" s="20"/>
      <c r="E20" s="21">
        <v>70000</v>
      </c>
      <c r="F20" s="21">
        <v>75000</v>
      </c>
      <c r="G20" s="21">
        <v>80000</v>
      </c>
      <c r="H20" s="21">
        <v>85000</v>
      </c>
      <c r="I20" s="21">
        <v>90000</v>
      </c>
      <c r="J20" s="21">
        <f t="shared" si="0"/>
        <v>400000</v>
      </c>
    </row>
    <row r="21" spans="1:10" ht="16.5">
      <c r="A21" s="20" t="s">
        <v>122</v>
      </c>
      <c r="B21" s="20"/>
      <c r="C21" s="20"/>
      <c r="D21" s="20"/>
      <c r="E21" s="21">
        <v>42000</v>
      </c>
      <c r="F21" s="21">
        <v>45000</v>
      </c>
      <c r="G21" s="21">
        <v>48000</v>
      </c>
      <c r="H21" s="21">
        <v>51000</v>
      </c>
      <c r="I21" s="21">
        <v>54000</v>
      </c>
      <c r="J21" s="21">
        <f t="shared" si="0"/>
        <v>240000</v>
      </c>
    </row>
    <row r="22" spans="1:10" ht="16.5">
      <c r="A22" s="20" t="s">
        <v>123</v>
      </c>
      <c r="B22" s="20"/>
      <c r="C22" s="20"/>
      <c r="D22" s="20"/>
      <c r="E22" s="21">
        <v>80000</v>
      </c>
      <c r="F22" s="21">
        <v>80000</v>
      </c>
      <c r="G22" s="21">
        <v>138000</v>
      </c>
      <c r="H22" s="21">
        <v>90000</v>
      </c>
      <c r="I22" s="21">
        <v>100000</v>
      </c>
      <c r="J22" s="21">
        <f t="shared" si="0"/>
        <v>488000</v>
      </c>
    </row>
    <row r="23" spans="1:10" ht="16.5">
      <c r="A23" s="34" t="s">
        <v>130</v>
      </c>
      <c r="B23" s="35"/>
      <c r="C23" s="35"/>
      <c r="D23" s="36"/>
      <c r="E23" s="21">
        <v>1230000</v>
      </c>
      <c r="F23" s="21">
        <v>1345000</v>
      </c>
      <c r="G23" s="21">
        <v>1400000</v>
      </c>
      <c r="H23" s="21">
        <v>1400000</v>
      </c>
      <c r="I23" s="21">
        <v>1480000</v>
      </c>
      <c r="J23" s="21">
        <f t="shared" si="0"/>
        <v>6855000</v>
      </c>
    </row>
    <row r="24" spans="1:10" ht="16.5">
      <c r="A24" s="16"/>
      <c r="B24" s="16"/>
      <c r="C24" s="16"/>
      <c r="D24" s="16"/>
      <c r="E24" s="16"/>
      <c r="F24" s="16"/>
      <c r="G24" s="16"/>
      <c r="H24" s="16"/>
      <c r="I24" s="39" t="s">
        <v>18</v>
      </c>
      <c r="J24" s="37">
        <f>SUM(J15:J23)</f>
        <v>38658000</v>
      </c>
    </row>
  </sheetData>
  <mergeCells count="1">
    <mergeCell ref="A14:D14"/>
  </mergeCells>
  <pageMargins left="0.5" right="0.2" top="0.2" bottom="0.2" header="0" footer="0"/>
  <pageSetup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11" sqref="F11"/>
    </sheetView>
  </sheetViews>
  <sheetFormatPr defaultRowHeight="15.75"/>
  <cols>
    <col min="1" max="1" width="6.5703125" style="3" customWidth="1"/>
    <col min="2" max="7" width="9.140625" style="3"/>
    <col min="8" max="8" width="11.85546875" style="3" customWidth="1"/>
    <col min="9" max="9" width="13.42578125" style="3" customWidth="1"/>
    <col min="10" max="16384" width="9.140625" style="3"/>
  </cols>
  <sheetData>
    <row r="1" spans="1:9" ht="16.5">
      <c r="D1" s="16"/>
      <c r="E1" s="17" t="s">
        <v>0</v>
      </c>
      <c r="F1" s="16"/>
    </row>
    <row r="2" spans="1:9" ht="16.5">
      <c r="D2" s="16"/>
      <c r="E2" s="17" t="s">
        <v>95</v>
      </c>
      <c r="F2" s="16"/>
    </row>
    <row r="3" spans="1:9" ht="16.5">
      <c r="D3" s="16"/>
      <c r="E3" s="33" t="s">
        <v>126</v>
      </c>
      <c r="F3" s="16"/>
    </row>
    <row r="4" spans="1:9">
      <c r="D4" s="3" t="s">
        <v>129</v>
      </c>
    </row>
    <row r="5" spans="1:9">
      <c r="A5" s="7" t="s">
        <v>3</v>
      </c>
      <c r="B5" s="57" t="s">
        <v>127</v>
      </c>
      <c r="C5" s="57"/>
      <c r="D5" s="57"/>
      <c r="E5" s="57"/>
      <c r="F5" s="57"/>
      <c r="G5" s="57"/>
      <c r="H5" s="57"/>
      <c r="I5" s="7" t="s">
        <v>128</v>
      </c>
    </row>
  </sheetData>
  <mergeCells count="1">
    <mergeCell ref="B5:H5"/>
  </mergeCells>
  <pageMargins left="1" right="0.2" top="0.2" bottom="0.2" header="0" footer="0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workbookViewId="0">
      <selection activeCell="C16" sqref="C16"/>
    </sheetView>
  </sheetViews>
  <sheetFormatPr defaultRowHeight="16.5"/>
  <cols>
    <col min="1" max="1" width="15.5703125" style="17" customWidth="1"/>
    <col min="2" max="2" width="5.85546875" style="17" customWidth="1"/>
    <col min="3" max="5" width="9.140625" style="16"/>
    <col min="6" max="6" width="22.140625" style="16" customWidth="1"/>
    <col min="7" max="7" width="14" style="17" customWidth="1"/>
    <col min="8" max="8" width="10.7109375" style="41" customWidth="1"/>
    <col min="9" max="9" width="8.42578125" style="16" customWidth="1"/>
    <col min="10" max="16384" width="9.140625" style="16"/>
  </cols>
  <sheetData>
    <row r="1" spans="1:9">
      <c r="F1" s="17" t="s">
        <v>0</v>
      </c>
    </row>
    <row r="2" spans="1:9">
      <c r="F2" s="17" t="s">
        <v>95</v>
      </c>
    </row>
    <row r="3" spans="1:9">
      <c r="F3" s="33" t="s">
        <v>131</v>
      </c>
    </row>
    <row r="4" spans="1:9">
      <c r="A4" s="38" t="s">
        <v>132</v>
      </c>
      <c r="B4" s="38" t="s">
        <v>3</v>
      </c>
      <c r="C4" s="56" t="s">
        <v>137</v>
      </c>
      <c r="D4" s="56"/>
      <c r="E4" s="56"/>
      <c r="F4" s="56"/>
      <c r="G4" s="38" t="s">
        <v>135</v>
      </c>
      <c r="H4" s="43" t="s">
        <v>134</v>
      </c>
      <c r="I4" s="38" t="s">
        <v>133</v>
      </c>
    </row>
    <row r="5" spans="1:9">
      <c r="A5" s="58" t="s">
        <v>138</v>
      </c>
      <c r="B5" s="21">
        <v>1</v>
      </c>
      <c r="C5" s="20" t="s">
        <v>136</v>
      </c>
      <c r="D5" s="20"/>
      <c r="E5" s="20"/>
      <c r="F5" s="20"/>
      <c r="G5" s="21" t="s">
        <v>139</v>
      </c>
      <c r="H5" s="6">
        <v>450000</v>
      </c>
      <c r="I5" s="20"/>
    </row>
    <row r="6" spans="1:9">
      <c r="A6" s="58"/>
      <c r="B6" s="21">
        <v>2</v>
      </c>
      <c r="C6" s="44" t="s">
        <v>140</v>
      </c>
      <c r="D6" s="20"/>
      <c r="E6" s="20"/>
      <c r="F6" s="20"/>
      <c r="G6" s="21"/>
      <c r="H6" s="6">
        <v>1230000</v>
      </c>
      <c r="I6" s="20"/>
    </row>
    <row r="7" spans="1:9">
      <c r="A7" s="62" t="s">
        <v>85</v>
      </c>
      <c r="B7" s="21">
        <v>3</v>
      </c>
      <c r="C7" s="20" t="s">
        <v>141</v>
      </c>
      <c r="D7" s="20"/>
      <c r="E7" s="20"/>
      <c r="F7" s="20"/>
      <c r="G7" s="21" t="s">
        <v>142</v>
      </c>
      <c r="H7" s="6">
        <v>1250000</v>
      </c>
      <c r="I7" s="20"/>
    </row>
    <row r="8" spans="1:9">
      <c r="A8" s="63"/>
      <c r="B8" s="21">
        <v>4</v>
      </c>
      <c r="C8" s="20" t="s">
        <v>143</v>
      </c>
      <c r="D8" s="20"/>
      <c r="E8" s="20"/>
      <c r="F8" s="20"/>
      <c r="G8" s="21"/>
      <c r="H8" s="6">
        <v>2838000</v>
      </c>
      <c r="I8" s="20"/>
    </row>
    <row r="9" spans="1:9">
      <c r="A9" s="62" t="s">
        <v>162</v>
      </c>
      <c r="B9" s="21">
        <v>5</v>
      </c>
      <c r="C9" s="20" t="s">
        <v>144</v>
      </c>
      <c r="D9" s="20"/>
      <c r="E9" s="20"/>
      <c r="F9" s="20"/>
      <c r="G9" s="21" t="s">
        <v>145</v>
      </c>
      <c r="H9" s="6">
        <v>500000</v>
      </c>
      <c r="I9" s="20"/>
    </row>
    <row r="10" spans="1:9">
      <c r="A10" s="63"/>
      <c r="B10" s="21">
        <v>6</v>
      </c>
      <c r="C10" s="20" t="s">
        <v>146</v>
      </c>
      <c r="D10" s="20"/>
      <c r="E10" s="25"/>
      <c r="F10" s="26"/>
      <c r="G10" s="21" t="s">
        <v>147</v>
      </c>
      <c r="H10" s="6">
        <v>960000</v>
      </c>
      <c r="I10" s="20"/>
    </row>
    <row r="11" spans="1:9">
      <c r="A11" s="21" t="s">
        <v>148</v>
      </c>
      <c r="B11" s="21">
        <v>7</v>
      </c>
      <c r="C11" s="20" t="s">
        <v>149</v>
      </c>
      <c r="D11" s="20"/>
      <c r="E11" s="20"/>
      <c r="F11" s="20"/>
      <c r="G11" s="21"/>
      <c r="H11" s="6">
        <v>1360000</v>
      </c>
      <c r="I11" s="20"/>
    </row>
    <row r="12" spans="1:9">
      <c r="A12" s="62" t="s">
        <v>106</v>
      </c>
      <c r="B12" s="21">
        <v>8</v>
      </c>
      <c r="C12" s="20" t="s">
        <v>150</v>
      </c>
      <c r="D12" s="20"/>
      <c r="E12" s="20"/>
      <c r="F12" s="20"/>
      <c r="G12" s="21" t="s">
        <v>151</v>
      </c>
      <c r="H12" s="6">
        <v>4000000</v>
      </c>
      <c r="I12" s="20"/>
    </row>
    <row r="13" spans="1:9">
      <c r="A13" s="63"/>
      <c r="B13" s="21">
        <v>9</v>
      </c>
      <c r="C13" s="59" t="s">
        <v>152</v>
      </c>
      <c r="D13" s="60"/>
      <c r="E13" s="60"/>
      <c r="F13" s="61"/>
      <c r="G13" s="21" t="s">
        <v>153</v>
      </c>
      <c r="H13" s="6">
        <v>18087000</v>
      </c>
      <c r="I13" s="20"/>
    </row>
    <row r="14" spans="1:9">
      <c r="A14" s="24" t="s">
        <v>161</v>
      </c>
      <c r="B14" s="21">
        <v>10</v>
      </c>
      <c r="C14" s="20" t="s">
        <v>154</v>
      </c>
      <c r="D14" s="20"/>
      <c r="E14" s="20"/>
      <c r="F14" s="20"/>
      <c r="G14" s="21" t="s">
        <v>155</v>
      </c>
      <c r="H14" s="6">
        <v>400000</v>
      </c>
      <c r="I14" s="20"/>
    </row>
    <row r="15" spans="1:9">
      <c r="A15" s="21" t="s">
        <v>156</v>
      </c>
      <c r="B15" s="21">
        <v>11</v>
      </c>
      <c r="C15" s="20" t="s">
        <v>163</v>
      </c>
      <c r="D15" s="20"/>
      <c r="E15" s="20"/>
      <c r="F15" s="20"/>
      <c r="G15" s="21" t="s">
        <v>157</v>
      </c>
      <c r="H15" s="6">
        <v>240000</v>
      </c>
      <c r="I15" s="20"/>
    </row>
    <row r="16" spans="1:9">
      <c r="A16" s="24" t="s">
        <v>109</v>
      </c>
      <c r="B16" s="21">
        <v>12</v>
      </c>
      <c r="C16" s="20" t="s">
        <v>158</v>
      </c>
      <c r="D16" s="20"/>
      <c r="E16" s="20"/>
      <c r="F16" s="20"/>
      <c r="G16" s="21" t="s">
        <v>159</v>
      </c>
      <c r="H16" s="6">
        <v>488000</v>
      </c>
      <c r="I16" s="20"/>
    </row>
    <row r="17" spans="1:9">
      <c r="A17" s="21" t="s">
        <v>110</v>
      </c>
      <c r="B17" s="21">
        <v>13</v>
      </c>
      <c r="C17" s="20" t="s">
        <v>160</v>
      </c>
      <c r="D17" s="20"/>
      <c r="E17" s="20"/>
      <c r="F17" s="20"/>
      <c r="G17" s="21"/>
      <c r="H17" s="6">
        <v>6855000</v>
      </c>
      <c r="I17" s="20"/>
    </row>
    <row r="18" spans="1:9">
      <c r="A18" s="21"/>
      <c r="B18" s="21"/>
      <c r="C18" s="53"/>
      <c r="D18" s="51"/>
      <c r="E18" s="51"/>
      <c r="F18" s="52"/>
      <c r="G18" s="38" t="s">
        <v>116</v>
      </c>
      <c r="H18" s="43">
        <f>SUM(H5:H17)</f>
        <v>38658000</v>
      </c>
      <c r="I18" s="20"/>
    </row>
  </sheetData>
  <mergeCells count="7">
    <mergeCell ref="C4:F4"/>
    <mergeCell ref="A5:A6"/>
    <mergeCell ref="C18:F18"/>
    <mergeCell ref="C13:F13"/>
    <mergeCell ref="A12:A13"/>
    <mergeCell ref="A9:A10"/>
    <mergeCell ref="A7:A8"/>
  </mergeCells>
  <pageMargins left="0.7" right="0.7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আয় ব্যয়</vt:lpstr>
      <vt:lpstr>ব্যয় বিবরণী</vt:lpstr>
      <vt:lpstr>এক নজরে</vt:lpstr>
      <vt:lpstr>খাত ভিত্তিক স্কিম তালিকা</vt:lpstr>
      <vt:lpstr>লক্ষমাত্রা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purbojuri up</dc:creator>
  <cp:lastModifiedBy>purbojuri up</cp:lastModifiedBy>
  <cp:lastPrinted>2017-09-04T11:55:13Z</cp:lastPrinted>
  <dcterms:created xsi:type="dcterms:W3CDTF">2017-08-21T11:40:58Z</dcterms:created>
  <dcterms:modified xsi:type="dcterms:W3CDTF">2017-09-06T09:24:00Z</dcterms:modified>
</cp:coreProperties>
</file>